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0"/>
  </bookViews>
  <sheets>
    <sheet name="1" sheetId="1" r:id="rId1"/>
  </sheets>
  <definedNames/>
  <calcPr fullCalcOnLoad="1" fullPrecision="0"/>
</workbook>
</file>

<file path=xl/sharedStrings.xml><?xml version="1.0" encoding="utf-8"?>
<sst xmlns="http://schemas.openxmlformats.org/spreadsheetml/2006/main" count="400" uniqueCount="166">
  <si>
    <t>Wydatki budżetowe według szczegółowości przedstawiają się nastepująco:</t>
  </si>
  <si>
    <t>Dział</t>
  </si>
  <si>
    <t>Rozdział</t>
  </si>
  <si>
    <t>§</t>
  </si>
  <si>
    <t>Wyszczególnienie</t>
  </si>
  <si>
    <t>Plan po
zmianach</t>
  </si>
  <si>
    <t>Wykonanie</t>
  </si>
  <si>
    <t>% wykonania</t>
  </si>
  <si>
    <t>010</t>
  </si>
  <si>
    <t>Rolnictwo i łowiectwo</t>
  </si>
  <si>
    <t>01030</t>
  </si>
  <si>
    <r>
      <t xml:space="preserve"> </t>
    </r>
    <r>
      <rPr>
        <b/>
        <sz val="10"/>
        <rFont val="Arial"/>
        <family val="2"/>
      </rPr>
      <t>Izby rolnicze</t>
    </r>
  </si>
  <si>
    <t>Wpłaty gmin na rzecz izb rol .w wys. 2% uzysk. wpływów  z podatku rolnego</t>
  </si>
  <si>
    <t>Składki na ubezpieczenie społeczne</t>
  </si>
  <si>
    <t>Wynagrodzenie bezosobowe</t>
  </si>
  <si>
    <t>01095</t>
  </si>
  <si>
    <t>Pozostała działalność</t>
  </si>
  <si>
    <t>Zakup materiałów i wyposażenia</t>
  </si>
  <si>
    <t>Różne opłaty i składki</t>
  </si>
  <si>
    <t>Zakup materiałów papier. do sprzętu drukarskiego i urządzeń kserograficznych.</t>
  </si>
  <si>
    <t>Zakup akcesoriów komp.,w tym programów i licencji</t>
  </si>
  <si>
    <t>Wydatki inwestycyjne jednostek budżetowych.</t>
  </si>
  <si>
    <t>Transport i łączność</t>
  </si>
  <si>
    <t>Zakup usług remontowych</t>
  </si>
  <si>
    <t>Zakup usług pozostałych</t>
  </si>
  <si>
    <t>Gospodarka mieszkaniowa</t>
  </si>
  <si>
    <t>Gospodarka gruntami i nieruchomościami</t>
  </si>
  <si>
    <t>Zakup usług obejmujących wykonanie ekspertyz, analiz i opinii</t>
  </si>
  <si>
    <t>Administracja publiczna</t>
  </si>
  <si>
    <t>Urzędy wojewódzkie</t>
  </si>
  <si>
    <t>Wynagrodzenie osobowe pracowników</t>
  </si>
  <si>
    <t>Dodatkowe wynagrodzenia roczne</t>
  </si>
  <si>
    <t>Odpisy na zakładowy fundusz swiadczeń socjalnych</t>
  </si>
  <si>
    <t>Rady gmin</t>
  </si>
  <si>
    <t>Prózne wydatki na rzecz soób fizycznych</t>
  </si>
  <si>
    <t>Podróże służbowe krajowe</t>
  </si>
  <si>
    <t>Urzędy gmin</t>
  </si>
  <si>
    <t>Zakup energii</t>
  </si>
  <si>
    <t>Zakup usług zdrowotnych</t>
  </si>
  <si>
    <t>Zakup usług dostępu do sieci internet</t>
  </si>
  <si>
    <t>Opłaty z tytułu zak.usług telek.tel.komórkowej</t>
  </si>
  <si>
    <t>Opłaty z tytułu zak.usług telek.tel. stacjonarnej</t>
  </si>
  <si>
    <t>Odpisy na zakładowy fundusz świadczeń socjalnych</t>
  </si>
  <si>
    <t>Podatek od nieruchomości</t>
  </si>
  <si>
    <t>Szkolenie pracowników niebędących członkami korpusu służby cywilnej</t>
  </si>
  <si>
    <t>Zakup akcesorii komp.w tym programów i licencji</t>
  </si>
  <si>
    <t>Wydatki na zakupy inwestycyjne jednostek budżetowych.</t>
  </si>
  <si>
    <t>Wp. gmin i powiatów na rzecz innych jed.sam.teryt. oraz zw. gmin lub zw. powiatów na dofin. zad. bież.</t>
  </si>
  <si>
    <t>Urzędy nacz. org. władzy państwowej, kontroli i ochrony prawa</t>
  </si>
  <si>
    <t>Ochotnicze straże pożarne</t>
  </si>
  <si>
    <t>Wydatki osobowe niezaliczone do wynagrodzeń</t>
  </si>
  <si>
    <t>Wynagrodzenie agencyjno-prowizyjne</t>
  </si>
  <si>
    <t>Obsługa długu publicznego</t>
  </si>
  <si>
    <t>Różne rozliczenia</t>
  </si>
  <si>
    <t>Rezerwy</t>
  </si>
  <si>
    <t>Oświata i wychowanie</t>
  </si>
  <si>
    <t>Wynagrodzenia osobowe pracowników</t>
  </si>
  <si>
    <t>Dodatkowe wynagrodzenie roczne</t>
  </si>
  <si>
    <t>Składki na ubezpieczenia społeczne</t>
  </si>
  <si>
    <t>Zakup pomocy naukowych, dydaktycznych i książek</t>
  </si>
  <si>
    <t>Zakup mater.do sprzętu drukar.i urządz. kserograf.</t>
  </si>
  <si>
    <t>Przedszkola</t>
  </si>
  <si>
    <t>Wynagrodzenia bezosobowe</t>
  </si>
  <si>
    <t>Zakup środków żywności</t>
  </si>
  <si>
    <t>Gimnazja</t>
  </si>
  <si>
    <t>Dowożenie uczniów do szkół</t>
  </si>
  <si>
    <t>Pozostałe podatki na rzecz JST</t>
  </si>
  <si>
    <t>Zespoły obsługi ekonomiczno-administr.szkół</t>
  </si>
  <si>
    <t>Szkolenia pracowników niebęd.czł.korp.sł.cywilnej</t>
  </si>
  <si>
    <t>Wydatki na zakupy inwestycyjne jedn.budżetowych</t>
  </si>
  <si>
    <t>Dokształcanie i doskonalenie nauczycieli</t>
  </si>
  <si>
    <t>Ochrona zdrowia</t>
  </si>
  <si>
    <t>Zwalczanie narkomanii</t>
  </si>
  <si>
    <t>Przecidziałanie alkoholizmowi</t>
  </si>
  <si>
    <t>Świadczenia społeczne.</t>
  </si>
  <si>
    <t>Izby wytrzeźwień</t>
  </si>
  <si>
    <t>Dotacje celowe przekazane gminie na zadania bieżace realiz. na podst. porozumień (umów) miedzy jedn. samorządu teryt.</t>
  </si>
  <si>
    <t>Pomoc społeczna</t>
  </si>
  <si>
    <t>Domy pomocy społecznej</t>
  </si>
  <si>
    <t>Składki na ubezpieczenie zdrowotne</t>
  </si>
  <si>
    <t>Dodatki mieszkaniowe</t>
  </si>
  <si>
    <t>Ośrodki pomocy społecznej</t>
  </si>
  <si>
    <r>
      <t xml:space="preserve"> </t>
    </r>
    <r>
      <rPr>
        <b/>
        <sz val="10"/>
        <rFont val="Arial CE"/>
        <family val="0"/>
      </rPr>
      <t>Pozostała działalność</t>
    </r>
  </si>
  <si>
    <t>Pozostałe zadania w zakresie polityki społecznej</t>
  </si>
  <si>
    <t>Edukacyjna opieka wychowawcza</t>
  </si>
  <si>
    <t>Świetlice szkolne</t>
  </si>
  <si>
    <t>Pomoc materialna dla uczniów</t>
  </si>
  <si>
    <t>Stypendia dla uczniów</t>
  </si>
  <si>
    <t>Inne formy pomocy dla uczniów</t>
  </si>
  <si>
    <t>Gospodarka komunalna i ochrona środowiska</t>
  </si>
  <si>
    <t>Wpłaty gmin i powiatów na rzecz innych jed. sam. teryt. oraz zw.gmin lub zw.powiatów na dofin.zad.bież</t>
  </si>
  <si>
    <t>Oczyszczanie miast i wsi</t>
  </si>
  <si>
    <t>Utrzymanie zieleni w miastach i gminach</t>
  </si>
  <si>
    <t>Zakłady gospodarki komunalnej</t>
  </si>
  <si>
    <t>Dotacja przedmiotowa z budżetu dla zakładu budżet.</t>
  </si>
  <si>
    <t>Wpłaty na Państwowy Fundusz Rehab. Os.Niepełnosp.</t>
  </si>
  <si>
    <t>Pozostałe odsetki</t>
  </si>
  <si>
    <t>Kultura i ochrona dziedzictwa narodowego</t>
  </si>
  <si>
    <t>Domy i ośrodki kultury, świetlice i kluby</t>
  </si>
  <si>
    <t>Biblioteki</t>
  </si>
  <si>
    <t>Dotacja podmiotowa z budż.dla samorz.instyt.kultury</t>
  </si>
  <si>
    <t>Kultura fizyczna i sport</t>
  </si>
  <si>
    <t>Dotacja celowa z budż.na finans.lub dofinans.zad.zleconych do realiz.stowarzysz.</t>
  </si>
  <si>
    <t>RAZEM:</t>
  </si>
  <si>
    <t>Dotacja podmiotowa z budżetu dla pozostałych jednostek sektora finansow publicznych.</t>
  </si>
  <si>
    <t>Składki na Fundusz Pracy</t>
  </si>
  <si>
    <t>Zakup usług dostępu do sieci Internet</t>
  </si>
  <si>
    <t>Odsetki i dyskonto od skarbowych papierów wartość.kredytów i pożyczek oraz innych instrum.finans.,związanych z obsługą długu krajowego.</t>
  </si>
  <si>
    <t>Zakup usług przez jednostki sam. teryt. od innych jedn.sam.teryt.</t>
  </si>
  <si>
    <t xml:space="preserve"> </t>
  </si>
  <si>
    <t>Odpisy za zakł.fundusz świad. socjal.</t>
  </si>
  <si>
    <t>Oświetlenie ulic, placów  i dróg</t>
  </si>
  <si>
    <t>Opł. z tyt. zakupu usług telekom. tel. komórkowej</t>
  </si>
  <si>
    <t>Dotacja podmiotowa z budż.dla samorząd.inst.kultury</t>
  </si>
  <si>
    <t>Pobór podatków, opłat i nieopodatkowanych należności budżetowej</t>
  </si>
  <si>
    <t>Różne wydatki na rzecz soób fizycznych</t>
  </si>
  <si>
    <t>Dotacje celowe przekazane dla powiatu na zadania bieżące realiz.na podstawie porozumień(umów)miedzy jednostkami samorządu terytorialnego</t>
  </si>
  <si>
    <t>Pozostałe podatki na rzecz budżetów jednostek samorządu terytorialnego</t>
  </si>
  <si>
    <t>Działalność usługowa</t>
  </si>
  <si>
    <t>Cmentarze</t>
  </si>
  <si>
    <t>Nagrody o charakterze szczególnym niezaliczone do wynagrodzeń</t>
  </si>
  <si>
    <t>Stołówki szkolne</t>
  </si>
  <si>
    <t>Różne rozliczenia finansowe</t>
  </si>
  <si>
    <t>Świadczenia społeczne- współfinansowanie programów i projektów realiz.za środków z fund.struktur., Funduszu Spójności oraz fund.unijnych finansujących Wspólna Politykę Rolną</t>
  </si>
  <si>
    <t>Wynagrodzenie osobowe pracowników- współfinansowanie programów i projektów realiz.za środków z fund.struktur., Funduszu Spójności oraz fund.unijnych finansujących Wspólna Politykę Rolną</t>
  </si>
  <si>
    <t>Składki na ubezpieczenia społeczne - współfinansowanie programów i projektów realiz.za środków z fund.struktur., Funduszu Spójności oraz fund.unijnych finansujących Wspólna Politykę Rolną</t>
  </si>
  <si>
    <t>Składki na Fundusz Pracy - współfinansowanie programów i projektów realiz.za środków z fund.struktur., Funduszu Spójności oraz fund.unijnych finansujących Wspólna Politykę Rolną</t>
  </si>
  <si>
    <t>Zakup materiałów i wyposażenia -współfinansowanie programów i projektów realiz.za środków z fund.struktur., Funduszu Spójności oraz fund.unijnych finansujących Wspólna Politykę Rolną</t>
  </si>
  <si>
    <t>Zakup energii - współfinansowanie programów i projektów realiz.za środków z fund.struktur., Funduszu Spójności oraz fund.unijnych finansujących Wspólna Politykę Rolną</t>
  </si>
  <si>
    <t>Zakup usług pozostałych- współfinansowanie programów i projektów realiz.za środków z fund.struktur., Funduszu Spójności oraz fund.unijnych finansujących Wspólna Politykę Rolną</t>
  </si>
  <si>
    <t>Zakup usług dostępu do sieci internet - współfinansowanie programów i projektów realiz.za środków z fund.struktur., Funduszu Spójności oraz fund.unijnych finansujących Wspólna Politykę Rolną</t>
  </si>
  <si>
    <t>Opłaty z tytułu zak.usług telek.tel. stacjonarnej - współfinansowanie programów i projektów realiz.za środków z fund.struktur., Funduszu Spójności oraz fund.unijnych finansujących Wspólna Politykę Rolną</t>
  </si>
  <si>
    <t>Podróże służbowe krajowe -współfinansowanie programów i projektów realiz.za środków z fund.struktur., Funduszu Spójności oraz fund.unijnych finansujących Wspólna Politykę Rolną</t>
  </si>
  <si>
    <t>Odpisy na zakładowy fundusz świadczeń socjalnych -współfinansowanie programów i projektów realiz.za środków z fund.struktur., Funduszu Spójności oraz fund.unijnych finansujących Wspólna Politykę Rolną</t>
  </si>
  <si>
    <t>Zakup mater.do sprzętu drukar.i urządz. kserograf.-współfinansowanie programów i projektów realiz.za środków z fund.struktur., Funduszu Spójności oraz fund.unijnych finansujących Wspólna Politykę Rolną</t>
  </si>
  <si>
    <t>Zakup akcesorii komp.w tym programów i licencji -współfinansowanie programów i projektów realiz.za środków z fund.struktur., Funduszu Spójności oraz fund.unijnych finansujących Wspólna Politykę Rolną</t>
  </si>
  <si>
    <t>Wynagrodzenie osobowe pracowników- finansowanie programów i projektów ze środków fund.strukt.,Funduszu Spójności oraz z funduszy unijnych finansujących Wspólna Politykę Rolną</t>
  </si>
  <si>
    <t>Składki na ubezpieczenia społeczne -finansowanie programów i projektów ze środków fund.strukt.,Funduszu Spójności oraz z funduszy unijnych finansujących Wspólna Politykę Rolną</t>
  </si>
  <si>
    <t>Zakup energii -finansowanie programów i projektów ze środków fund.strukt.,Funduszu Spójności oraz z funduszy unijnych finansujących Wspólna Politykę Rolną</t>
  </si>
  <si>
    <t>Zakup usług pozostałych - finansowanie programów i projektów ze środków fund.strukt.,Funduszu Spójności oraz z funduszy unijnych finansujących Wspólna Politykę Rolną</t>
  </si>
  <si>
    <t>Podróże służbowe krajowe -finansowanie programów i projektów ze środków fund.strukt.,Funduszu Spójności oraz z funduszy unijnych finansujących Wspólna Politykę Rolną</t>
  </si>
  <si>
    <t>Odpisy na zakładowy fundusz świadczeń socjalnych -finansowanie programów i projektów ze środków fund.strukt.,Funduszu Spójności oraz z funduszy unijnych finansujących Wspólna Politykę Rolną</t>
  </si>
  <si>
    <t>Zakup akcesorii komp.w tym programów i licencji -finansowanie programów i projektów ze środków fund.strukt.,Funduszu Spójności oraz z funduszy unijnych finansujących Wspólna Politykę Rolną</t>
  </si>
  <si>
    <t>Zakup mater.do sprzętu drukar.i urządz. kserograf. -finansowanie programów i projektów ze środków fund.strukt.,Funduszu Spójności oraz z funduszy unijnych finansujących Wspólna Politykę Rolną</t>
  </si>
  <si>
    <t>Składki na Fundusz Pracy -finansowanie programów i projektów ze środków fund.strukt.,Funduszu Spójności oraz z funduszy unijnych finansujących Wspólna Politykę Rolną</t>
  </si>
  <si>
    <t>Zakup materiałów i wyposażenia- finansowanie programów i projektów ze środków fund.strukt.,Funduszu Spójności oraz z funduszy unijnych finansujących Wspólna Politykę Rolną</t>
  </si>
  <si>
    <t>Zakup usług dostępu do sieci internet- finansowanie programów i projektów ze środków fund.strukt.,Funduszu Spójności oraz z funduszy unijnych finansujących Wspólna Politykę Rolną</t>
  </si>
  <si>
    <t>Opłaty z tytułu zak.usług telek.tel. stacjonarnej -finansowanie programów i projektów ze środków fund.strukt.,Funduszu Spójności oraz z funduszy unijnych finansujących Wspólna Politykę Rolną</t>
  </si>
  <si>
    <t>Drogi publiczne  gminne</t>
  </si>
  <si>
    <t>Promocja jednostek samorządu terytorialnego</t>
  </si>
  <si>
    <t>Urzędy nacz. org. władzy państwowej, kontroli i ochrony prawa oraz sądownictwa</t>
  </si>
  <si>
    <t>Bezpieczeństwo publiczne i ochrona przeciwpożarowa</t>
  </si>
  <si>
    <t>Doch0dy od osób prawnych, od osób fiz. i od innych jed. nieposiadających osobowości prawnej oraz wydatki związane z ich podorem</t>
  </si>
  <si>
    <t>Obsługa papierów wart., kredytów i pożyczek jedn. samorządu terytorialnego</t>
  </si>
  <si>
    <t>Rezerwy ogólne i celowe</t>
  </si>
  <si>
    <t>Szkoły podstawowe</t>
  </si>
  <si>
    <t>Oddziały przedszkolne w szkołach podstawowych</t>
  </si>
  <si>
    <t>Świadczenia rodz., zaliczka alim. oraz skł. na ubezpieczenia emerytalne i rentowe z ubezpieczenia społecznego</t>
  </si>
  <si>
    <t>Skł.na ubezp. zdrowotne opłacane za osoby pobierające niektóre świad. z pomocy społ. oraz niektóre świad. rodzinne</t>
  </si>
  <si>
    <t>Zasiłki i pomoc w naturze oraz skł.na ubezpieczenie emerytalne i rentowe</t>
  </si>
  <si>
    <t>Usługi opiekuńcze i specjalistyczne usługi opiekuńcze</t>
  </si>
  <si>
    <t>Rehabilitacja zawodowa i społeczna osób niepełnosprawnych</t>
  </si>
  <si>
    <t>Gospodarka ściekowa i ochrona wód</t>
  </si>
  <si>
    <t>Wpływy i wydatki związane z gromadzeniem środ. z opłat i kar za korzystanie ze środowiska</t>
  </si>
  <si>
    <t>Świadczenia społeczne</t>
  </si>
  <si>
    <t>Wydatki inwestycyjne jednostek budżetowych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</si>
</sst>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;[Red]0.00"/>
  </numFmts>
  <fonts count="9">
    <font>
      <sz val="10"/>
      <name val="Arial CE"/>
      <family val="0"/>
    </font>
    <font>
      <sz val="10"/>
      <name val="Arial"/>
      <family val="0"/>
    </font>
    <font>
      <b/>
      <sz val="14"/>
      <name val="Arial CE"/>
      <family val="2"/>
    </font>
    <font>
      <sz val="14"/>
      <name val="Arial CE"/>
      <family val="2"/>
    </font>
    <font>
      <b/>
      <sz val="10"/>
      <name val="Arial"/>
      <family val="2"/>
    </font>
    <font>
      <sz val="5"/>
      <name val="Arial"/>
      <family val="2"/>
    </font>
    <font>
      <b/>
      <sz val="10"/>
      <name val="Arial CE"/>
      <family val="0"/>
    </font>
    <font>
      <sz val="5"/>
      <name val="Arial Unicode MS"/>
      <family val="0"/>
    </font>
    <font>
      <sz val="10"/>
      <name val="Arial Unicode MS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49" fontId="0" fillId="0" borderId="1" xfId="0" applyNumberFormat="1" applyBorder="1" applyAlignment="1">
      <alignment/>
    </xf>
    <xf numFmtId="49" fontId="4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2" fontId="4" fillId="0" borderId="1" xfId="0" applyNumberFormat="1" applyFont="1" applyBorder="1" applyAlignment="1">
      <alignment vertical="top" wrapText="1"/>
    </xf>
    <xf numFmtId="2" fontId="1" fillId="0" borderId="1" xfId="0" applyNumberFormat="1" applyFont="1" applyBorder="1" applyAlignment="1">
      <alignment vertical="top" wrapText="1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6" fillId="0" borderId="1" xfId="0" applyFont="1" applyBorder="1" applyAlignment="1">
      <alignment vertical="center"/>
    </xf>
    <xf numFmtId="2" fontId="6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2" fontId="6" fillId="0" borderId="1" xfId="0" applyNumberFormat="1" applyFont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right" vertical="center" wrapText="1"/>
    </xf>
    <xf numFmtId="2" fontId="0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8"/>
  <sheetViews>
    <sheetView tabSelected="1" workbookViewId="0" topLeftCell="A369">
      <selection activeCell="E402" sqref="E402"/>
    </sheetView>
  </sheetViews>
  <sheetFormatPr defaultColWidth="9.00390625" defaultRowHeight="12.75"/>
  <cols>
    <col min="1" max="1" width="15.875" style="1" customWidth="1"/>
    <col min="2" max="2" width="8.875" style="1" customWidth="1"/>
    <col min="3" max="3" width="4.875" style="1" customWidth="1"/>
    <col min="4" max="4" width="45.875" style="1" customWidth="1"/>
    <col min="5" max="5" width="14.75390625" style="1" customWidth="1"/>
    <col min="6" max="6" width="16.125" style="1" customWidth="1"/>
    <col min="7" max="7" width="16.25390625" style="1" customWidth="1"/>
  </cols>
  <sheetData>
    <row r="1" spans="1:7" ht="18">
      <c r="A1" s="40" t="s">
        <v>0</v>
      </c>
      <c r="B1" s="40"/>
      <c r="C1" s="40"/>
      <c r="D1" s="40"/>
      <c r="E1" s="40"/>
      <c r="F1" s="40"/>
      <c r="G1" s="40"/>
    </row>
    <row r="2" spans="1:7" ht="18">
      <c r="A2" s="36"/>
      <c r="B2" s="36"/>
      <c r="C2" s="36"/>
      <c r="D2" s="36"/>
      <c r="E2" s="36"/>
      <c r="F2" s="36"/>
      <c r="G2" s="36"/>
    </row>
    <row r="3" spans="1:7" ht="12.75">
      <c r="A3" s="37"/>
      <c r="B3" s="37"/>
      <c r="C3" s="37"/>
      <c r="D3" s="37"/>
      <c r="E3" s="37"/>
      <c r="F3" s="37"/>
      <c r="G3" s="37"/>
    </row>
    <row r="4" spans="1:7" s="2" customFormat="1" ht="18.75" customHeight="1">
      <c r="A4" s="41" t="s">
        <v>1</v>
      </c>
      <c r="B4" s="41" t="s">
        <v>2</v>
      </c>
      <c r="C4" s="41" t="s">
        <v>3</v>
      </c>
      <c r="D4" s="41" t="s">
        <v>4</v>
      </c>
      <c r="E4" s="41" t="s">
        <v>5</v>
      </c>
      <c r="F4" s="41" t="s">
        <v>6</v>
      </c>
      <c r="G4" s="41" t="s">
        <v>7</v>
      </c>
    </row>
    <row r="5" spans="1:7" s="2" customFormat="1" ht="20.25" customHeight="1">
      <c r="A5" s="41"/>
      <c r="B5" s="41"/>
      <c r="C5" s="41"/>
      <c r="D5" s="41"/>
      <c r="E5" s="41"/>
      <c r="F5" s="41"/>
      <c r="G5" s="41"/>
    </row>
    <row r="6" spans="1:7" s="2" customFormat="1" ht="12.75">
      <c r="A6" s="41"/>
      <c r="B6" s="41"/>
      <c r="C6" s="41"/>
      <c r="D6" s="41"/>
      <c r="E6" s="41"/>
      <c r="F6" s="41"/>
      <c r="G6" s="41"/>
    </row>
    <row r="7" spans="1:7" s="2" customFormat="1" ht="11.25" customHeigh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s="2" customFormat="1" ht="12.75" customHeight="1">
      <c r="A8" s="6" t="s">
        <v>8</v>
      </c>
      <c r="B8" s="7"/>
      <c r="C8" s="7"/>
      <c r="D8" s="8" t="s">
        <v>9</v>
      </c>
      <c r="E8" s="9">
        <f>E9+E11</f>
        <v>1045384</v>
      </c>
      <c r="F8" s="9">
        <f>F9+F11</f>
        <v>921975.38</v>
      </c>
      <c r="G8" s="11">
        <f>F8/E8%</f>
        <v>88.19</v>
      </c>
    </row>
    <row r="9" spans="1:7" s="2" customFormat="1" ht="12.75" customHeight="1">
      <c r="A9" s="12"/>
      <c r="B9" s="13" t="s">
        <v>10</v>
      </c>
      <c r="C9" s="7"/>
      <c r="D9" s="14" t="s">
        <v>11</v>
      </c>
      <c r="E9" s="9">
        <v>11000</v>
      </c>
      <c r="F9" s="9">
        <v>9966.85</v>
      </c>
      <c r="G9" s="11">
        <f aca="true" t="shared" si="0" ref="G9:G73">F9/E9%</f>
        <v>90.61</v>
      </c>
    </row>
    <row r="10" spans="1:7" s="2" customFormat="1" ht="24" customHeight="1">
      <c r="A10" s="5"/>
      <c r="B10" s="7"/>
      <c r="C10" s="7">
        <v>2850</v>
      </c>
      <c r="D10" s="15" t="s">
        <v>12</v>
      </c>
      <c r="E10" s="16">
        <v>11000</v>
      </c>
      <c r="F10" s="17">
        <v>9966.85</v>
      </c>
      <c r="G10" s="11">
        <f t="shared" si="0"/>
        <v>90.61</v>
      </c>
    </row>
    <row r="11" spans="1:7" s="2" customFormat="1" ht="12.75" customHeight="1">
      <c r="A11" s="5"/>
      <c r="B11" s="13" t="s">
        <v>15</v>
      </c>
      <c r="C11" s="7"/>
      <c r="D11" s="8" t="s">
        <v>16</v>
      </c>
      <c r="E11" s="9">
        <f>SUM(E12:E19)</f>
        <v>1034384</v>
      </c>
      <c r="F11" s="9">
        <f>SUM(F12:F19)</f>
        <v>912008.53</v>
      </c>
      <c r="G11" s="11">
        <f t="shared" si="0"/>
        <v>88.17</v>
      </c>
    </row>
    <row r="12" spans="1:7" s="2" customFormat="1" ht="12.75" customHeight="1">
      <c r="A12" s="5"/>
      <c r="B12" s="7"/>
      <c r="C12" s="7">
        <v>4110</v>
      </c>
      <c r="D12" s="15" t="s">
        <v>13</v>
      </c>
      <c r="E12" s="16">
        <v>912</v>
      </c>
      <c r="F12" s="16">
        <v>911.4</v>
      </c>
      <c r="G12" s="38">
        <f t="shared" si="0"/>
        <v>99.93</v>
      </c>
    </row>
    <row r="13" spans="1:7" s="2" customFormat="1" ht="12.75" customHeight="1">
      <c r="A13" s="5"/>
      <c r="B13" s="7"/>
      <c r="C13" s="7">
        <v>4120</v>
      </c>
      <c r="D13" s="15" t="s">
        <v>105</v>
      </c>
      <c r="E13" s="16">
        <v>148</v>
      </c>
      <c r="F13" s="16">
        <v>147</v>
      </c>
      <c r="G13" s="38">
        <f t="shared" si="0"/>
        <v>99.32</v>
      </c>
    </row>
    <row r="14" spans="1:7" s="2" customFormat="1" ht="12.75" customHeight="1">
      <c r="A14" s="5"/>
      <c r="B14" s="7"/>
      <c r="C14" s="7">
        <v>4170</v>
      </c>
      <c r="D14" s="15" t="s">
        <v>14</v>
      </c>
      <c r="E14" s="16">
        <v>6000</v>
      </c>
      <c r="F14" s="16">
        <v>6000</v>
      </c>
      <c r="G14" s="38">
        <f t="shared" si="0"/>
        <v>100</v>
      </c>
    </row>
    <row r="15" spans="1:7" s="2" customFormat="1" ht="12.75" customHeight="1">
      <c r="A15" s="5"/>
      <c r="B15" s="7"/>
      <c r="C15" s="7">
        <v>4210</v>
      </c>
      <c r="D15" s="18" t="s">
        <v>17</v>
      </c>
      <c r="E15" s="16">
        <v>9869</v>
      </c>
      <c r="F15" s="16">
        <v>28</v>
      </c>
      <c r="G15" s="38">
        <f t="shared" si="0"/>
        <v>0.28</v>
      </c>
    </row>
    <row r="16" spans="1:7" s="2" customFormat="1" ht="12.75" customHeight="1">
      <c r="A16" s="5"/>
      <c r="B16" s="7"/>
      <c r="C16" s="7">
        <v>4430</v>
      </c>
      <c r="D16" s="15" t="s">
        <v>18</v>
      </c>
      <c r="E16" s="16">
        <v>442693</v>
      </c>
      <c r="F16" s="16">
        <v>442690.75</v>
      </c>
      <c r="G16" s="38">
        <f t="shared" si="0"/>
        <v>100</v>
      </c>
    </row>
    <row r="17" spans="1:7" s="2" customFormat="1" ht="26.25" customHeight="1">
      <c r="A17" s="5"/>
      <c r="B17" s="7"/>
      <c r="C17" s="7">
        <v>4740</v>
      </c>
      <c r="D17" s="18" t="s">
        <v>19</v>
      </c>
      <c r="E17" s="16">
        <v>1013</v>
      </c>
      <c r="F17" s="16">
        <v>1013</v>
      </c>
      <c r="G17" s="38">
        <f t="shared" si="0"/>
        <v>100</v>
      </c>
    </row>
    <row r="18" spans="1:7" s="2" customFormat="1" ht="12.75" customHeight="1">
      <c r="A18" s="5"/>
      <c r="B18" s="7"/>
      <c r="C18" s="7">
        <v>4750</v>
      </c>
      <c r="D18" s="15" t="s">
        <v>20</v>
      </c>
      <c r="E18" s="16">
        <v>749</v>
      </c>
      <c r="F18" s="16">
        <v>748.62</v>
      </c>
      <c r="G18" s="38">
        <f t="shared" si="0"/>
        <v>99.95</v>
      </c>
    </row>
    <row r="19" spans="1:7" s="2" customFormat="1" ht="12.75" customHeight="1">
      <c r="A19" s="5"/>
      <c r="B19" s="7"/>
      <c r="C19" s="7">
        <v>6050</v>
      </c>
      <c r="D19" s="18" t="s">
        <v>21</v>
      </c>
      <c r="E19" s="16">
        <v>573000</v>
      </c>
      <c r="F19" s="16">
        <v>460469.76</v>
      </c>
      <c r="G19" s="38">
        <f t="shared" si="0"/>
        <v>80.36</v>
      </c>
    </row>
    <row r="20" spans="1:7" s="2" customFormat="1" ht="12.75" customHeight="1">
      <c r="A20" s="10">
        <v>600</v>
      </c>
      <c r="B20" s="19"/>
      <c r="C20" s="19"/>
      <c r="D20" s="8" t="s">
        <v>22</v>
      </c>
      <c r="E20" s="9">
        <v>1838600</v>
      </c>
      <c r="F20" s="9">
        <v>1591928.61</v>
      </c>
      <c r="G20" s="11">
        <f t="shared" si="0"/>
        <v>86.58</v>
      </c>
    </row>
    <row r="21" spans="1:7" s="2" customFormat="1" ht="12.75" customHeight="1">
      <c r="A21" s="7"/>
      <c r="B21" s="10">
        <v>60016</v>
      </c>
      <c r="C21" s="7"/>
      <c r="D21" s="8" t="s">
        <v>148</v>
      </c>
      <c r="E21" s="9">
        <f>SUM(E22:E28)</f>
        <v>1838600</v>
      </c>
      <c r="F21" s="9">
        <f>SUM(F22:F28)</f>
        <v>1591928.61</v>
      </c>
      <c r="G21" s="11">
        <f t="shared" si="0"/>
        <v>86.58</v>
      </c>
    </row>
    <row r="22" spans="1:7" s="2" customFormat="1" ht="39.75" customHeight="1">
      <c r="A22" s="7"/>
      <c r="B22" s="10"/>
      <c r="C22" s="7">
        <v>2320</v>
      </c>
      <c r="D22" s="15" t="s">
        <v>116</v>
      </c>
      <c r="E22" s="16">
        <v>25000</v>
      </c>
      <c r="F22" s="16">
        <v>25000</v>
      </c>
      <c r="G22" s="38">
        <f t="shared" si="0"/>
        <v>100</v>
      </c>
    </row>
    <row r="23" spans="1:7" s="2" customFormat="1" ht="12.75" customHeight="1">
      <c r="A23" s="7"/>
      <c r="B23" s="10"/>
      <c r="C23" s="7">
        <v>4110</v>
      </c>
      <c r="D23" s="15" t="s">
        <v>13</v>
      </c>
      <c r="E23" s="16">
        <v>1500</v>
      </c>
      <c r="F23" s="16">
        <v>0</v>
      </c>
      <c r="G23" s="38">
        <f t="shared" si="0"/>
        <v>0</v>
      </c>
    </row>
    <row r="24" spans="1:7" s="2" customFormat="1" ht="12.75" customHeight="1">
      <c r="A24" s="7"/>
      <c r="B24" s="10"/>
      <c r="C24" s="7">
        <v>4170</v>
      </c>
      <c r="D24" s="15" t="s">
        <v>14</v>
      </c>
      <c r="E24" s="16">
        <v>12000</v>
      </c>
      <c r="F24" s="16">
        <v>11100</v>
      </c>
      <c r="G24" s="38">
        <f t="shared" si="0"/>
        <v>92.5</v>
      </c>
    </row>
    <row r="25" spans="1:7" s="2" customFormat="1" ht="12.75" customHeight="1">
      <c r="A25" s="7"/>
      <c r="B25" s="7"/>
      <c r="C25" s="7">
        <v>4210</v>
      </c>
      <c r="D25" s="18" t="s">
        <v>17</v>
      </c>
      <c r="E25" s="16">
        <v>162500</v>
      </c>
      <c r="F25" s="16">
        <v>105186.01</v>
      </c>
      <c r="G25" s="38">
        <f t="shared" si="0"/>
        <v>64.73</v>
      </c>
    </row>
    <row r="26" spans="1:7" s="2" customFormat="1" ht="12.75" customHeight="1">
      <c r="A26" s="7"/>
      <c r="B26" s="7"/>
      <c r="C26" s="7">
        <v>4270</v>
      </c>
      <c r="D26" s="15" t="s">
        <v>23</v>
      </c>
      <c r="E26" s="16">
        <v>570000</v>
      </c>
      <c r="F26" s="16">
        <v>555535.76</v>
      </c>
      <c r="G26" s="38">
        <f t="shared" si="0"/>
        <v>97.46</v>
      </c>
    </row>
    <row r="27" spans="1:7" s="2" customFormat="1" ht="12.75" customHeight="1">
      <c r="A27" s="7"/>
      <c r="B27" s="7"/>
      <c r="C27" s="7">
        <v>4300</v>
      </c>
      <c r="D27" s="15" t="s">
        <v>24</v>
      </c>
      <c r="E27" s="16">
        <v>46500</v>
      </c>
      <c r="F27" s="16">
        <v>17897.96</v>
      </c>
      <c r="G27" s="38">
        <f t="shared" si="0"/>
        <v>38.49</v>
      </c>
    </row>
    <row r="28" spans="1:7" s="2" customFormat="1" ht="12.75" customHeight="1">
      <c r="A28" s="7"/>
      <c r="B28" s="7"/>
      <c r="C28" s="7">
        <v>6050</v>
      </c>
      <c r="D28" s="15" t="s">
        <v>21</v>
      </c>
      <c r="E28" s="16">
        <v>1021100</v>
      </c>
      <c r="F28" s="16">
        <v>877208.88</v>
      </c>
      <c r="G28" s="38">
        <f t="shared" si="0"/>
        <v>85.91</v>
      </c>
    </row>
    <row r="29" spans="1:7" s="2" customFormat="1" ht="12.75" customHeight="1">
      <c r="A29" s="10">
        <v>700</v>
      </c>
      <c r="B29" s="7"/>
      <c r="C29" s="7"/>
      <c r="D29" s="8" t="s">
        <v>25</v>
      </c>
      <c r="E29" s="9">
        <f>E30+E33</f>
        <v>25000</v>
      </c>
      <c r="F29" s="9">
        <f>F30+F33</f>
        <v>20883.18</v>
      </c>
      <c r="G29" s="11">
        <f t="shared" si="0"/>
        <v>83.53</v>
      </c>
    </row>
    <row r="30" spans="1:7" s="2" customFormat="1" ht="12.75" customHeight="1">
      <c r="A30" s="7"/>
      <c r="B30" s="10">
        <v>70005</v>
      </c>
      <c r="C30" s="7"/>
      <c r="D30" s="20" t="s">
        <v>26</v>
      </c>
      <c r="E30" s="9">
        <f>E31+E32</f>
        <v>10000</v>
      </c>
      <c r="F30" s="9">
        <f>F31+F32</f>
        <v>5883.18</v>
      </c>
      <c r="G30" s="11">
        <f t="shared" si="0"/>
        <v>58.83</v>
      </c>
    </row>
    <row r="31" spans="1:7" s="2" customFormat="1" ht="12.75" customHeight="1">
      <c r="A31" s="7"/>
      <c r="B31" s="7"/>
      <c r="C31" s="7">
        <v>4300</v>
      </c>
      <c r="D31" s="15" t="s">
        <v>24</v>
      </c>
      <c r="E31" s="16">
        <v>8000</v>
      </c>
      <c r="F31" s="16">
        <v>4907.18</v>
      </c>
      <c r="G31" s="38">
        <f t="shared" si="0"/>
        <v>61.34</v>
      </c>
    </row>
    <row r="32" spans="1:7" s="2" customFormat="1" ht="27.75" customHeight="1">
      <c r="A32" s="7"/>
      <c r="B32" s="7"/>
      <c r="C32" s="7">
        <v>4390</v>
      </c>
      <c r="D32" s="18" t="s">
        <v>27</v>
      </c>
      <c r="E32" s="16">
        <v>2000</v>
      </c>
      <c r="F32" s="16">
        <v>976</v>
      </c>
      <c r="G32" s="38">
        <f t="shared" si="0"/>
        <v>48.8</v>
      </c>
    </row>
    <row r="33" spans="1:7" s="2" customFormat="1" ht="12.75" customHeight="1">
      <c r="A33" s="7"/>
      <c r="B33" s="10">
        <v>70095</v>
      </c>
      <c r="C33" s="7"/>
      <c r="D33" s="8" t="s">
        <v>16</v>
      </c>
      <c r="E33" s="9">
        <v>15000</v>
      </c>
      <c r="F33" s="9">
        <v>15000</v>
      </c>
      <c r="G33" s="11">
        <f t="shared" si="0"/>
        <v>100</v>
      </c>
    </row>
    <row r="34" spans="1:7" s="2" customFormat="1" ht="12.75" customHeight="1">
      <c r="A34" s="7"/>
      <c r="B34" s="7"/>
      <c r="C34" s="7">
        <v>4270</v>
      </c>
      <c r="D34" s="15" t="s">
        <v>23</v>
      </c>
      <c r="E34" s="16">
        <v>15000</v>
      </c>
      <c r="F34" s="16">
        <v>15000</v>
      </c>
      <c r="G34" s="38">
        <f t="shared" si="0"/>
        <v>100</v>
      </c>
    </row>
    <row r="35" spans="1:7" s="2" customFormat="1" ht="12.75" customHeight="1">
      <c r="A35" s="10">
        <v>710</v>
      </c>
      <c r="B35" s="7"/>
      <c r="C35" s="7"/>
      <c r="D35" s="8" t="s">
        <v>118</v>
      </c>
      <c r="E35" s="9">
        <v>1000</v>
      </c>
      <c r="F35" s="9">
        <v>1000</v>
      </c>
      <c r="G35" s="38">
        <f t="shared" si="0"/>
        <v>100</v>
      </c>
    </row>
    <row r="36" spans="1:7" s="2" customFormat="1" ht="12.75" customHeight="1">
      <c r="A36" s="7"/>
      <c r="B36" s="10">
        <v>71035</v>
      </c>
      <c r="C36" s="7"/>
      <c r="D36" s="8" t="s">
        <v>119</v>
      </c>
      <c r="E36" s="9">
        <v>1000</v>
      </c>
      <c r="F36" s="9">
        <v>1000</v>
      </c>
      <c r="G36" s="38">
        <f t="shared" si="0"/>
        <v>100</v>
      </c>
    </row>
    <row r="37" spans="1:7" s="2" customFormat="1" ht="12.75" customHeight="1">
      <c r="A37" s="7"/>
      <c r="B37" s="7"/>
      <c r="C37" s="7">
        <v>4210</v>
      </c>
      <c r="D37" s="18" t="s">
        <v>17</v>
      </c>
      <c r="E37" s="16">
        <v>1000</v>
      </c>
      <c r="F37" s="16">
        <v>1000</v>
      </c>
      <c r="G37" s="38">
        <f t="shared" si="0"/>
        <v>100</v>
      </c>
    </row>
    <row r="38" spans="1:7" s="2" customFormat="1" ht="12.75" customHeight="1">
      <c r="A38" s="10">
        <v>750</v>
      </c>
      <c r="B38" s="7"/>
      <c r="C38" s="7"/>
      <c r="D38" s="8" t="s">
        <v>28</v>
      </c>
      <c r="E38" s="9">
        <f>E39+E45+E49+E72+E75</f>
        <v>1970008</v>
      </c>
      <c r="F38" s="9">
        <f>F39+F45+F49+F72+F75</f>
        <v>1853657.86</v>
      </c>
      <c r="G38" s="11">
        <f t="shared" si="0"/>
        <v>94.09</v>
      </c>
    </row>
    <row r="39" spans="1:7" s="2" customFormat="1" ht="12.75" customHeight="1">
      <c r="A39" s="7"/>
      <c r="B39" s="10">
        <v>75011</v>
      </c>
      <c r="C39" s="7"/>
      <c r="D39" s="8" t="s">
        <v>29</v>
      </c>
      <c r="E39" s="9">
        <f>SUM(E40:E44)</f>
        <v>128638</v>
      </c>
      <c r="F39" s="9">
        <f>SUM(F40:F44)</f>
        <v>128636.67</v>
      </c>
      <c r="G39" s="11">
        <f t="shared" si="0"/>
        <v>100</v>
      </c>
    </row>
    <row r="40" spans="1:7" s="2" customFormat="1" ht="12.75" customHeight="1">
      <c r="A40" s="7"/>
      <c r="B40" s="7"/>
      <c r="C40" s="7">
        <v>4010</v>
      </c>
      <c r="D40" s="15" t="s">
        <v>30</v>
      </c>
      <c r="E40" s="16">
        <v>99363</v>
      </c>
      <c r="F40" s="16">
        <v>99363</v>
      </c>
      <c r="G40" s="38">
        <f t="shared" si="0"/>
        <v>100</v>
      </c>
    </row>
    <row r="41" spans="1:7" s="2" customFormat="1" ht="12.75" customHeight="1">
      <c r="A41" s="7"/>
      <c r="B41" s="7"/>
      <c r="C41" s="7">
        <v>4040</v>
      </c>
      <c r="D41" s="15" t="s">
        <v>31</v>
      </c>
      <c r="E41" s="16">
        <v>7670</v>
      </c>
      <c r="F41" s="16">
        <v>7668.84</v>
      </c>
      <c r="G41" s="38">
        <f t="shared" si="0"/>
        <v>99.98</v>
      </c>
    </row>
    <row r="42" spans="1:7" s="2" customFormat="1" ht="12.75" customHeight="1">
      <c r="A42" s="7"/>
      <c r="B42" s="7"/>
      <c r="C42" s="7">
        <v>4110</v>
      </c>
      <c r="D42" s="15" t="s">
        <v>13</v>
      </c>
      <c r="E42" s="16">
        <v>16260</v>
      </c>
      <c r="F42" s="16">
        <v>16260</v>
      </c>
      <c r="G42" s="38">
        <f t="shared" si="0"/>
        <v>100</v>
      </c>
    </row>
    <row r="43" spans="1:7" s="2" customFormat="1" ht="12.75" customHeight="1">
      <c r="A43" s="7"/>
      <c r="B43" s="7"/>
      <c r="C43" s="7">
        <v>4120</v>
      </c>
      <c r="D43" s="15" t="s">
        <v>105</v>
      </c>
      <c r="E43" s="16">
        <v>2625</v>
      </c>
      <c r="F43" s="16">
        <v>2625</v>
      </c>
      <c r="G43" s="38">
        <f t="shared" si="0"/>
        <v>100</v>
      </c>
    </row>
    <row r="44" spans="1:7" s="2" customFormat="1" ht="12.75" customHeight="1">
      <c r="A44" s="7"/>
      <c r="B44" s="7"/>
      <c r="C44" s="7">
        <v>4440</v>
      </c>
      <c r="D44" s="18" t="s">
        <v>32</v>
      </c>
      <c r="E44" s="16">
        <v>2720</v>
      </c>
      <c r="F44" s="16">
        <v>2719.83</v>
      </c>
      <c r="G44" s="38">
        <f t="shared" si="0"/>
        <v>99.99</v>
      </c>
    </row>
    <row r="45" spans="1:7" s="2" customFormat="1" ht="12.75" customHeight="1">
      <c r="A45" s="7"/>
      <c r="B45" s="10">
        <v>75022</v>
      </c>
      <c r="C45" s="7"/>
      <c r="D45" s="8" t="s">
        <v>33</v>
      </c>
      <c r="E45" s="9">
        <f>SUM(E46:E48)</f>
        <v>84000</v>
      </c>
      <c r="F45" s="9">
        <f>SUM(F46:F48)</f>
        <v>81424.6</v>
      </c>
      <c r="G45" s="11">
        <f t="shared" si="0"/>
        <v>96.93</v>
      </c>
    </row>
    <row r="46" spans="1:7" s="2" customFormat="1" ht="12.75" customHeight="1">
      <c r="A46" s="7"/>
      <c r="B46" s="7"/>
      <c r="C46" s="7">
        <v>3030</v>
      </c>
      <c r="D46" s="15" t="s">
        <v>34</v>
      </c>
      <c r="E46" s="16">
        <v>77850</v>
      </c>
      <c r="F46" s="16">
        <v>75329.4</v>
      </c>
      <c r="G46" s="38">
        <f t="shared" si="0"/>
        <v>96.76</v>
      </c>
    </row>
    <row r="47" spans="1:7" s="2" customFormat="1" ht="12.75" customHeight="1">
      <c r="A47" s="7"/>
      <c r="B47" s="7"/>
      <c r="C47" s="7">
        <v>4210</v>
      </c>
      <c r="D47" s="18" t="s">
        <v>17</v>
      </c>
      <c r="E47" s="16">
        <v>4500</v>
      </c>
      <c r="F47" s="16">
        <v>4488.03</v>
      </c>
      <c r="G47" s="38">
        <f t="shared" si="0"/>
        <v>99.73</v>
      </c>
    </row>
    <row r="48" spans="1:7" s="2" customFormat="1" ht="12.75" customHeight="1">
      <c r="A48" s="7"/>
      <c r="B48" s="7"/>
      <c r="C48" s="7">
        <v>4300</v>
      </c>
      <c r="D48" s="15" t="s">
        <v>24</v>
      </c>
      <c r="E48" s="16">
        <v>1650</v>
      </c>
      <c r="F48" s="16">
        <v>1607.17</v>
      </c>
      <c r="G48" s="38">
        <f t="shared" si="0"/>
        <v>97.4</v>
      </c>
    </row>
    <row r="49" spans="1:7" s="2" customFormat="1" ht="12.75" customHeight="1">
      <c r="A49" s="7"/>
      <c r="B49" s="10">
        <v>75023</v>
      </c>
      <c r="C49" s="7"/>
      <c r="D49" s="8" t="s">
        <v>36</v>
      </c>
      <c r="E49" s="9">
        <f>SUM(E50:E71)</f>
        <v>1718370</v>
      </c>
      <c r="F49" s="9">
        <f>SUM(F50:F71)</f>
        <v>1618630.64</v>
      </c>
      <c r="G49" s="11">
        <f t="shared" si="0"/>
        <v>94.2</v>
      </c>
    </row>
    <row r="50" spans="1:7" s="2" customFormat="1" ht="12.75" customHeight="1">
      <c r="A50" s="7"/>
      <c r="B50" s="10"/>
      <c r="C50" s="7">
        <v>3020</v>
      </c>
      <c r="D50" s="15" t="s">
        <v>50</v>
      </c>
      <c r="E50" s="16">
        <v>6250</v>
      </c>
      <c r="F50" s="16">
        <v>500</v>
      </c>
      <c r="G50" s="38">
        <f t="shared" si="0"/>
        <v>8</v>
      </c>
    </row>
    <row r="51" spans="1:7" s="2" customFormat="1" ht="12.75" customHeight="1">
      <c r="A51" s="7"/>
      <c r="B51" s="7"/>
      <c r="C51" s="7">
        <v>4010</v>
      </c>
      <c r="D51" s="15" t="s">
        <v>30</v>
      </c>
      <c r="E51" s="16">
        <v>814310</v>
      </c>
      <c r="F51" s="16">
        <v>813977.64</v>
      </c>
      <c r="G51" s="38">
        <f t="shared" si="0"/>
        <v>99.96</v>
      </c>
    </row>
    <row r="52" spans="1:7" s="2" customFormat="1" ht="12.75" customHeight="1">
      <c r="A52" s="7"/>
      <c r="B52" s="7"/>
      <c r="C52" s="7">
        <v>4040</v>
      </c>
      <c r="D52" s="15" t="s">
        <v>31</v>
      </c>
      <c r="E52" s="16">
        <v>52200</v>
      </c>
      <c r="F52" s="16">
        <v>52127.84</v>
      </c>
      <c r="G52" s="38">
        <f t="shared" si="0"/>
        <v>99.86</v>
      </c>
    </row>
    <row r="53" spans="1:7" s="2" customFormat="1" ht="12.75" customHeight="1">
      <c r="A53" s="7"/>
      <c r="B53" s="7"/>
      <c r="C53" s="7">
        <v>4110</v>
      </c>
      <c r="D53" s="15" t="s">
        <v>13</v>
      </c>
      <c r="E53" s="16">
        <v>130100</v>
      </c>
      <c r="F53" s="16">
        <v>119694.17</v>
      </c>
      <c r="G53" s="38">
        <f t="shared" si="0"/>
        <v>92</v>
      </c>
    </row>
    <row r="54" spans="1:7" s="2" customFormat="1" ht="12.75" customHeight="1">
      <c r="A54" s="7"/>
      <c r="B54" s="7"/>
      <c r="C54" s="7">
        <v>4120</v>
      </c>
      <c r="D54" s="15" t="s">
        <v>105</v>
      </c>
      <c r="E54" s="16">
        <v>21000</v>
      </c>
      <c r="F54" s="16">
        <v>19898.12</v>
      </c>
      <c r="G54" s="38">
        <f t="shared" si="0"/>
        <v>94.75</v>
      </c>
    </row>
    <row r="55" spans="1:7" s="2" customFormat="1" ht="12.75" customHeight="1">
      <c r="A55" s="7"/>
      <c r="B55" s="7"/>
      <c r="C55" s="7">
        <v>4210</v>
      </c>
      <c r="D55" s="18" t="s">
        <v>17</v>
      </c>
      <c r="E55" s="16">
        <v>103790</v>
      </c>
      <c r="F55" s="16">
        <v>92498.61</v>
      </c>
      <c r="G55" s="38">
        <f t="shared" si="0"/>
        <v>89.12</v>
      </c>
    </row>
    <row r="56" spans="1:7" s="2" customFormat="1" ht="12.75" customHeight="1">
      <c r="A56" s="7"/>
      <c r="B56" s="7"/>
      <c r="C56" s="7">
        <v>4260</v>
      </c>
      <c r="D56" s="21" t="s">
        <v>37</v>
      </c>
      <c r="E56" s="16">
        <v>40000</v>
      </c>
      <c r="F56" s="16">
        <v>28120.66</v>
      </c>
      <c r="G56" s="38">
        <f t="shared" si="0"/>
        <v>70.3</v>
      </c>
    </row>
    <row r="57" spans="1:7" s="2" customFormat="1" ht="12.75" customHeight="1">
      <c r="A57" s="7"/>
      <c r="B57" s="7"/>
      <c r="C57" s="7">
        <v>4270</v>
      </c>
      <c r="D57" s="15" t="s">
        <v>23</v>
      </c>
      <c r="E57" s="16">
        <v>12500</v>
      </c>
      <c r="F57" s="16">
        <v>11577.15</v>
      </c>
      <c r="G57" s="38">
        <f t="shared" si="0"/>
        <v>92.62</v>
      </c>
    </row>
    <row r="58" spans="1:7" s="2" customFormat="1" ht="12.75" customHeight="1">
      <c r="A58" s="7"/>
      <c r="B58" s="7"/>
      <c r="C58" s="7">
        <v>4280</v>
      </c>
      <c r="D58" s="21" t="s">
        <v>38</v>
      </c>
      <c r="E58" s="16">
        <v>500</v>
      </c>
      <c r="F58" s="16">
        <v>0</v>
      </c>
      <c r="G58" s="38">
        <f t="shared" si="0"/>
        <v>0</v>
      </c>
    </row>
    <row r="59" spans="1:7" s="2" customFormat="1" ht="12.75" customHeight="1">
      <c r="A59" s="7"/>
      <c r="B59" s="7"/>
      <c r="C59" s="7">
        <v>4300</v>
      </c>
      <c r="D59" s="15" t="s">
        <v>24</v>
      </c>
      <c r="E59" s="16">
        <v>115000</v>
      </c>
      <c r="F59" s="16">
        <v>90568.29</v>
      </c>
      <c r="G59" s="38">
        <f t="shared" si="0"/>
        <v>78.76</v>
      </c>
    </row>
    <row r="60" spans="1:7" s="2" customFormat="1" ht="12.75" customHeight="1">
      <c r="A60" s="7"/>
      <c r="B60" s="7"/>
      <c r="C60" s="7">
        <v>4350</v>
      </c>
      <c r="D60" s="21" t="s">
        <v>106</v>
      </c>
      <c r="E60" s="16">
        <v>2500</v>
      </c>
      <c r="F60" s="16">
        <v>2017.23</v>
      </c>
      <c r="G60" s="38">
        <f t="shared" si="0"/>
        <v>80.69</v>
      </c>
    </row>
    <row r="61" spans="1:7" s="2" customFormat="1" ht="12.75" customHeight="1">
      <c r="A61" s="7"/>
      <c r="B61" s="7"/>
      <c r="C61" s="7">
        <v>4360</v>
      </c>
      <c r="D61" s="21" t="s">
        <v>40</v>
      </c>
      <c r="E61" s="16">
        <v>6000</v>
      </c>
      <c r="F61" s="16">
        <v>4424.38</v>
      </c>
      <c r="G61" s="38">
        <f t="shared" si="0"/>
        <v>73.74</v>
      </c>
    </row>
    <row r="62" spans="1:7" s="2" customFormat="1" ht="12.75" customHeight="1">
      <c r="A62" s="7"/>
      <c r="B62" s="7"/>
      <c r="C62" s="7">
        <v>4370</v>
      </c>
      <c r="D62" s="21" t="s">
        <v>41</v>
      </c>
      <c r="E62" s="16">
        <v>13500</v>
      </c>
      <c r="F62" s="16">
        <v>11691.4</v>
      </c>
      <c r="G62" s="38">
        <f t="shared" si="0"/>
        <v>86.6</v>
      </c>
    </row>
    <row r="63" spans="1:7" s="2" customFormat="1" ht="12.75" customHeight="1">
      <c r="A63" s="7"/>
      <c r="B63" s="7"/>
      <c r="C63" s="7">
        <v>4410</v>
      </c>
      <c r="D63" s="15" t="s">
        <v>35</v>
      </c>
      <c r="E63" s="16">
        <v>20750</v>
      </c>
      <c r="F63" s="16">
        <v>14398.16</v>
      </c>
      <c r="G63" s="38">
        <f t="shared" si="0"/>
        <v>69.39</v>
      </c>
    </row>
    <row r="64" spans="1:7" s="2" customFormat="1" ht="12.75" customHeight="1">
      <c r="A64" s="7"/>
      <c r="B64" s="7"/>
      <c r="C64" s="7">
        <v>4430</v>
      </c>
      <c r="D64" s="21" t="s">
        <v>18</v>
      </c>
      <c r="E64" s="16">
        <v>25000</v>
      </c>
      <c r="F64" s="16">
        <v>22275.34</v>
      </c>
      <c r="G64" s="38">
        <f t="shared" si="0"/>
        <v>89.1</v>
      </c>
    </row>
    <row r="65" spans="1:7" s="2" customFormat="1" ht="12.75" customHeight="1">
      <c r="A65" s="7"/>
      <c r="B65" s="7"/>
      <c r="C65" s="7">
        <v>4440</v>
      </c>
      <c r="D65" s="21" t="s">
        <v>42</v>
      </c>
      <c r="E65" s="16">
        <v>21240</v>
      </c>
      <c r="F65" s="16">
        <v>20153.41</v>
      </c>
      <c r="G65" s="38">
        <f t="shared" si="0"/>
        <v>94.88</v>
      </c>
    </row>
    <row r="66" spans="1:7" s="2" customFormat="1" ht="12.75" customHeight="1">
      <c r="A66" s="7"/>
      <c r="B66" s="7"/>
      <c r="C66" s="7">
        <v>4480</v>
      </c>
      <c r="D66" s="15" t="s">
        <v>43</v>
      </c>
      <c r="E66" s="16">
        <v>244800</v>
      </c>
      <c r="F66" s="16">
        <v>240506</v>
      </c>
      <c r="G66" s="38">
        <f t="shared" si="0"/>
        <v>98.25</v>
      </c>
    </row>
    <row r="67" spans="1:7" s="2" customFormat="1" ht="26.25" customHeight="1">
      <c r="A67" s="7"/>
      <c r="B67" s="7"/>
      <c r="C67" s="7">
        <v>4500</v>
      </c>
      <c r="D67" s="15" t="s">
        <v>117</v>
      </c>
      <c r="E67" s="16">
        <v>200</v>
      </c>
      <c r="F67" s="16">
        <v>200</v>
      </c>
      <c r="G67" s="38">
        <f t="shared" si="0"/>
        <v>100</v>
      </c>
    </row>
    <row r="68" spans="1:7" s="2" customFormat="1" ht="24.75" customHeight="1">
      <c r="A68" s="7"/>
      <c r="B68" s="7"/>
      <c r="C68" s="7">
        <v>4700</v>
      </c>
      <c r="D68" s="15" t="s">
        <v>44</v>
      </c>
      <c r="E68" s="16">
        <v>10000</v>
      </c>
      <c r="F68" s="16">
        <v>6800</v>
      </c>
      <c r="G68" s="38">
        <f t="shared" si="0"/>
        <v>68</v>
      </c>
    </row>
    <row r="69" spans="1:7" s="2" customFormat="1" ht="25.5" customHeight="1">
      <c r="A69" s="7"/>
      <c r="B69" s="7"/>
      <c r="C69" s="7">
        <v>4740</v>
      </c>
      <c r="D69" s="15" t="s">
        <v>19</v>
      </c>
      <c r="E69" s="16">
        <v>8730</v>
      </c>
      <c r="F69" s="16">
        <v>4271.75</v>
      </c>
      <c r="G69" s="38">
        <f t="shared" si="0"/>
        <v>48.93</v>
      </c>
    </row>
    <row r="70" spans="1:7" s="2" customFormat="1" ht="12.75" customHeight="1">
      <c r="A70" s="7"/>
      <c r="B70" s="7"/>
      <c r="C70" s="7">
        <v>4750</v>
      </c>
      <c r="D70" s="15" t="s">
        <v>45</v>
      </c>
      <c r="E70" s="16">
        <v>42000</v>
      </c>
      <c r="F70" s="16">
        <v>37211.49</v>
      </c>
      <c r="G70" s="38">
        <f t="shared" si="0"/>
        <v>88.6</v>
      </c>
    </row>
    <row r="71" spans="1:7" s="2" customFormat="1" ht="24.75" customHeight="1">
      <c r="A71" s="7"/>
      <c r="B71" s="7"/>
      <c r="C71" s="7">
        <v>6060</v>
      </c>
      <c r="D71" s="15" t="s">
        <v>46</v>
      </c>
      <c r="E71" s="16">
        <v>28000</v>
      </c>
      <c r="F71" s="16">
        <v>25719</v>
      </c>
      <c r="G71" s="38">
        <f t="shared" si="0"/>
        <v>91.85</v>
      </c>
    </row>
    <row r="72" spans="1:7" s="2" customFormat="1" ht="12.75" customHeight="1">
      <c r="A72" s="7"/>
      <c r="B72" s="10">
        <v>75075</v>
      </c>
      <c r="C72" s="7"/>
      <c r="D72" s="8" t="s">
        <v>149</v>
      </c>
      <c r="E72" s="9">
        <f>E73+E74</f>
        <v>27000</v>
      </c>
      <c r="F72" s="9">
        <f>F73+F74</f>
        <v>16270.95</v>
      </c>
      <c r="G72" s="11">
        <f t="shared" si="0"/>
        <v>60.26</v>
      </c>
    </row>
    <row r="73" spans="1:7" s="2" customFormat="1" ht="12.75" customHeight="1">
      <c r="A73" s="7"/>
      <c r="B73" s="7"/>
      <c r="C73" s="7">
        <v>4210</v>
      </c>
      <c r="D73" s="18" t="s">
        <v>17</v>
      </c>
      <c r="E73" s="16">
        <v>14000</v>
      </c>
      <c r="F73" s="16">
        <v>8449.53</v>
      </c>
      <c r="G73" s="38">
        <f t="shared" si="0"/>
        <v>60.35</v>
      </c>
    </row>
    <row r="74" spans="1:7" s="2" customFormat="1" ht="12.75" customHeight="1">
      <c r="A74" s="7"/>
      <c r="B74" s="7"/>
      <c r="C74" s="7">
        <v>4300</v>
      </c>
      <c r="D74" s="15" t="s">
        <v>24</v>
      </c>
      <c r="E74" s="16">
        <v>13000</v>
      </c>
      <c r="F74" s="16">
        <v>7821.42</v>
      </c>
      <c r="G74" s="38">
        <f aca="true" t="shared" si="1" ref="G74:G121">F74/E74%</f>
        <v>60.16</v>
      </c>
    </row>
    <row r="75" spans="1:7" s="2" customFormat="1" ht="12.75" customHeight="1">
      <c r="A75" s="7"/>
      <c r="B75" s="10">
        <v>75095</v>
      </c>
      <c r="C75" s="7"/>
      <c r="D75" s="8" t="s">
        <v>16</v>
      </c>
      <c r="E75" s="9">
        <v>12000</v>
      </c>
      <c r="F75" s="9">
        <v>8695</v>
      </c>
      <c r="G75" s="11">
        <f t="shared" si="1"/>
        <v>72.46</v>
      </c>
    </row>
    <row r="76" spans="1:7" s="2" customFormat="1" ht="25.5" customHeight="1">
      <c r="A76" s="7"/>
      <c r="B76" s="7"/>
      <c r="C76" s="7">
        <v>2900</v>
      </c>
      <c r="D76" s="15" t="s">
        <v>47</v>
      </c>
      <c r="E76" s="16">
        <v>12000</v>
      </c>
      <c r="F76" s="16">
        <v>8695</v>
      </c>
      <c r="G76" s="38">
        <f t="shared" si="1"/>
        <v>72.46</v>
      </c>
    </row>
    <row r="77" spans="1:7" s="2" customFormat="1" ht="24.75" customHeight="1">
      <c r="A77" s="10">
        <v>751</v>
      </c>
      <c r="B77" s="7"/>
      <c r="C77" s="7"/>
      <c r="D77" s="8" t="s">
        <v>150</v>
      </c>
      <c r="E77" s="9">
        <v>1500</v>
      </c>
      <c r="F77" s="9">
        <v>1500</v>
      </c>
      <c r="G77" s="11">
        <f t="shared" si="1"/>
        <v>100</v>
      </c>
    </row>
    <row r="78" spans="1:7" s="2" customFormat="1" ht="27" customHeight="1">
      <c r="A78" s="7"/>
      <c r="B78" s="10">
        <v>75101</v>
      </c>
      <c r="C78" s="7"/>
      <c r="D78" s="8" t="s">
        <v>48</v>
      </c>
      <c r="E78" s="9">
        <v>1500</v>
      </c>
      <c r="F78" s="9">
        <v>1500</v>
      </c>
      <c r="G78" s="11">
        <f t="shared" si="1"/>
        <v>100</v>
      </c>
    </row>
    <row r="79" spans="1:7" s="2" customFormat="1" ht="12.75" customHeight="1">
      <c r="A79" s="7"/>
      <c r="B79" s="7"/>
      <c r="C79" s="7">
        <v>4210</v>
      </c>
      <c r="D79" s="18" t="s">
        <v>17</v>
      </c>
      <c r="E79" s="16">
        <v>1500</v>
      </c>
      <c r="F79" s="16">
        <v>1500</v>
      </c>
      <c r="G79" s="38">
        <f t="shared" si="1"/>
        <v>100</v>
      </c>
    </row>
    <row r="80" spans="1:7" s="2" customFormat="1" ht="24" customHeight="1">
      <c r="A80" s="10">
        <v>754</v>
      </c>
      <c r="B80" s="7"/>
      <c r="C80" s="7"/>
      <c r="D80" s="8" t="s">
        <v>151</v>
      </c>
      <c r="E80" s="9">
        <v>667260</v>
      </c>
      <c r="F80" s="9">
        <v>491016.72</v>
      </c>
      <c r="G80" s="11">
        <f t="shared" si="1"/>
        <v>73.59</v>
      </c>
    </row>
    <row r="81" spans="1:7" s="2" customFormat="1" ht="12.75" customHeight="1">
      <c r="A81" s="7"/>
      <c r="B81" s="10">
        <v>75412</v>
      </c>
      <c r="C81" s="7"/>
      <c r="D81" s="8" t="s">
        <v>49</v>
      </c>
      <c r="E81" s="9">
        <f>SUM(E82:E89)</f>
        <v>667260</v>
      </c>
      <c r="F81" s="9">
        <f>SUM(F82:F89)</f>
        <v>491016.72</v>
      </c>
      <c r="G81" s="11">
        <f t="shared" si="1"/>
        <v>73.59</v>
      </c>
    </row>
    <row r="82" spans="1:7" s="2" customFormat="1" ht="12.75" customHeight="1">
      <c r="A82" s="7"/>
      <c r="B82" s="7"/>
      <c r="C82" s="7">
        <v>3020</v>
      </c>
      <c r="D82" s="15" t="s">
        <v>50</v>
      </c>
      <c r="E82" s="16">
        <v>10130</v>
      </c>
      <c r="F82" s="16">
        <v>10122.25</v>
      </c>
      <c r="G82" s="38">
        <f t="shared" si="1"/>
        <v>99.92</v>
      </c>
    </row>
    <row r="83" spans="1:7" s="2" customFormat="1" ht="12.75" customHeight="1">
      <c r="A83" s="7"/>
      <c r="B83" s="7"/>
      <c r="C83" s="7">
        <v>4210</v>
      </c>
      <c r="D83" s="18" t="s">
        <v>17</v>
      </c>
      <c r="E83" s="16">
        <v>69840</v>
      </c>
      <c r="F83" s="16">
        <v>59840.6</v>
      </c>
      <c r="G83" s="38">
        <f t="shared" si="1"/>
        <v>85.68</v>
      </c>
    </row>
    <row r="84" spans="1:7" s="2" customFormat="1" ht="12.75" customHeight="1">
      <c r="A84" s="7"/>
      <c r="B84" s="7"/>
      <c r="C84" s="7">
        <v>4260</v>
      </c>
      <c r="D84" s="21" t="s">
        <v>37</v>
      </c>
      <c r="E84" s="16">
        <v>11050</v>
      </c>
      <c r="F84" s="16">
        <v>8825.76</v>
      </c>
      <c r="G84" s="38">
        <f t="shared" si="1"/>
        <v>79.87</v>
      </c>
    </row>
    <row r="85" spans="1:7" s="2" customFormat="1" ht="12.75" customHeight="1">
      <c r="A85" s="7"/>
      <c r="B85" s="7"/>
      <c r="C85" s="7">
        <v>4280</v>
      </c>
      <c r="D85" s="21" t="s">
        <v>38</v>
      </c>
      <c r="E85" s="16">
        <v>2640</v>
      </c>
      <c r="F85" s="16">
        <v>2640</v>
      </c>
      <c r="G85" s="38">
        <f t="shared" si="1"/>
        <v>100</v>
      </c>
    </row>
    <row r="86" spans="1:7" s="2" customFormat="1" ht="12.75" customHeight="1">
      <c r="A86" s="7"/>
      <c r="B86" s="7"/>
      <c r="C86" s="7">
        <v>4300</v>
      </c>
      <c r="D86" s="15" t="s">
        <v>24</v>
      </c>
      <c r="E86" s="16">
        <v>11750</v>
      </c>
      <c r="F86" s="16">
        <v>9320.11</v>
      </c>
      <c r="G86" s="38">
        <f t="shared" si="1"/>
        <v>79.32</v>
      </c>
    </row>
    <row r="87" spans="1:7" s="2" customFormat="1" ht="12.75" customHeight="1">
      <c r="A87" s="7"/>
      <c r="B87" s="7"/>
      <c r="C87" s="7">
        <v>4430</v>
      </c>
      <c r="D87" s="21" t="s">
        <v>18</v>
      </c>
      <c r="E87" s="16">
        <v>8850</v>
      </c>
      <c r="F87" s="16">
        <v>8848</v>
      </c>
      <c r="G87" s="38">
        <f t="shared" si="1"/>
        <v>99.98</v>
      </c>
    </row>
    <row r="88" spans="1:7" s="2" customFormat="1" ht="12.75" customHeight="1">
      <c r="A88" s="7"/>
      <c r="B88" s="7"/>
      <c r="C88" s="7">
        <v>6050</v>
      </c>
      <c r="D88" s="15" t="s">
        <v>21</v>
      </c>
      <c r="E88" s="16">
        <v>3000</v>
      </c>
      <c r="F88" s="16">
        <v>0</v>
      </c>
      <c r="G88" s="38">
        <f t="shared" si="1"/>
        <v>0</v>
      </c>
    </row>
    <row r="89" spans="1:7" s="2" customFormat="1" ht="12.75" customHeight="1">
      <c r="A89" s="7"/>
      <c r="B89" s="7"/>
      <c r="C89" s="7">
        <v>6060</v>
      </c>
      <c r="D89" s="25" t="s">
        <v>69</v>
      </c>
      <c r="E89" s="16">
        <v>550000</v>
      </c>
      <c r="F89" s="16">
        <v>391420</v>
      </c>
      <c r="G89" s="38">
        <f t="shared" si="1"/>
        <v>71.17</v>
      </c>
    </row>
    <row r="90" spans="1:7" s="2" customFormat="1" ht="38.25" customHeight="1">
      <c r="A90" s="10">
        <v>756</v>
      </c>
      <c r="B90" s="7"/>
      <c r="C90" s="7"/>
      <c r="D90" s="8" t="s">
        <v>152</v>
      </c>
      <c r="E90" s="9">
        <v>78000</v>
      </c>
      <c r="F90" s="9">
        <v>72796.2</v>
      </c>
      <c r="G90" s="11">
        <f t="shared" si="1"/>
        <v>93.33</v>
      </c>
    </row>
    <row r="91" spans="1:7" s="2" customFormat="1" ht="24.75" customHeight="1">
      <c r="A91" s="7"/>
      <c r="B91" s="10">
        <v>75647</v>
      </c>
      <c r="C91" s="7"/>
      <c r="D91" s="8" t="s">
        <v>114</v>
      </c>
      <c r="E91" s="9">
        <f>E92+E93</f>
        <v>78000</v>
      </c>
      <c r="F91" s="9">
        <f>F92+F93</f>
        <v>72796.2</v>
      </c>
      <c r="G91" s="11">
        <f t="shared" si="1"/>
        <v>93.33</v>
      </c>
    </row>
    <row r="92" spans="1:7" s="2" customFormat="1" ht="12.75" customHeight="1">
      <c r="A92" s="7"/>
      <c r="B92" s="7"/>
      <c r="C92" s="7">
        <v>3030</v>
      </c>
      <c r="D92" s="15" t="s">
        <v>115</v>
      </c>
      <c r="E92" s="16">
        <v>63000</v>
      </c>
      <c r="F92" s="16">
        <v>62155.2</v>
      </c>
      <c r="G92" s="38">
        <f t="shared" si="1"/>
        <v>98.66</v>
      </c>
    </row>
    <row r="93" spans="1:7" s="2" customFormat="1" ht="12.75" customHeight="1">
      <c r="A93" s="7"/>
      <c r="B93" s="7"/>
      <c r="C93" s="7">
        <v>4100</v>
      </c>
      <c r="D93" s="15" t="s">
        <v>51</v>
      </c>
      <c r="E93" s="16">
        <v>15000</v>
      </c>
      <c r="F93" s="16">
        <v>10641</v>
      </c>
      <c r="G93" s="38">
        <f t="shared" si="1"/>
        <v>70.94</v>
      </c>
    </row>
    <row r="94" spans="1:7" s="2" customFormat="1" ht="12.75" customHeight="1">
      <c r="A94" s="10">
        <v>757</v>
      </c>
      <c r="B94" s="7"/>
      <c r="C94" s="7"/>
      <c r="D94" s="8" t="s">
        <v>52</v>
      </c>
      <c r="E94" s="9">
        <v>70000</v>
      </c>
      <c r="F94" s="9">
        <v>14940.36</v>
      </c>
      <c r="G94" s="11">
        <f t="shared" si="1"/>
        <v>21.34</v>
      </c>
    </row>
    <row r="95" spans="1:7" s="2" customFormat="1" ht="25.5" customHeight="1">
      <c r="A95" s="7"/>
      <c r="B95" s="10">
        <v>75702</v>
      </c>
      <c r="C95" s="7"/>
      <c r="D95" s="8" t="s">
        <v>153</v>
      </c>
      <c r="E95" s="9">
        <v>70000</v>
      </c>
      <c r="F95" s="9">
        <v>14940.36</v>
      </c>
      <c r="G95" s="11">
        <f t="shared" si="1"/>
        <v>21.34</v>
      </c>
    </row>
    <row r="96" spans="1:7" s="2" customFormat="1" ht="37.5" customHeight="1">
      <c r="A96" s="7"/>
      <c r="B96" s="7"/>
      <c r="C96" s="7">
        <v>8070</v>
      </c>
      <c r="D96" s="15" t="s">
        <v>107</v>
      </c>
      <c r="E96" s="16">
        <v>70000</v>
      </c>
      <c r="F96" s="16">
        <v>14940.36</v>
      </c>
      <c r="G96" s="38">
        <f t="shared" si="1"/>
        <v>21.34</v>
      </c>
    </row>
    <row r="97" spans="1:7" s="2" customFormat="1" ht="12.75" customHeight="1">
      <c r="A97" s="10">
        <v>758</v>
      </c>
      <c r="B97" s="7"/>
      <c r="C97" s="7"/>
      <c r="D97" s="8" t="s">
        <v>53</v>
      </c>
      <c r="E97" s="9">
        <v>35000</v>
      </c>
      <c r="F97" s="9">
        <v>0</v>
      </c>
      <c r="G97" s="11">
        <f t="shared" si="1"/>
        <v>0</v>
      </c>
    </row>
    <row r="98" spans="1:7" s="2" customFormat="1" ht="12.75" customHeight="1">
      <c r="A98" s="7"/>
      <c r="B98" s="10">
        <v>75818</v>
      </c>
      <c r="C98" s="7"/>
      <c r="D98" s="20" t="s">
        <v>154</v>
      </c>
      <c r="E98" s="9">
        <v>35000</v>
      </c>
      <c r="F98" s="9">
        <v>0</v>
      </c>
      <c r="G98" s="11">
        <f t="shared" si="1"/>
        <v>0</v>
      </c>
    </row>
    <row r="99" spans="1:7" s="2" customFormat="1" ht="12.75" customHeight="1">
      <c r="A99" s="7"/>
      <c r="B99" s="7"/>
      <c r="C99" s="7">
        <v>4810</v>
      </c>
      <c r="D99" s="15" t="s">
        <v>54</v>
      </c>
      <c r="E99" s="16">
        <v>35000</v>
      </c>
      <c r="F99" s="16">
        <v>0</v>
      </c>
      <c r="G99" s="38">
        <f t="shared" si="1"/>
        <v>0</v>
      </c>
    </row>
    <row r="100" spans="1:7" s="2" customFormat="1" ht="12.75" customHeight="1">
      <c r="A100" s="10">
        <v>801</v>
      </c>
      <c r="B100" s="7"/>
      <c r="C100" s="7"/>
      <c r="D100" s="8" t="s">
        <v>55</v>
      </c>
      <c r="E100" s="9">
        <f>E101+E123+E131+E155+E176+E189+E208+E211+E224</f>
        <v>9032943</v>
      </c>
      <c r="F100" s="9">
        <f>F101+F123+F131+F155+F176+F189+F208+F211+F224</f>
        <v>8801155.39</v>
      </c>
      <c r="G100" s="11">
        <f t="shared" si="1"/>
        <v>97.43</v>
      </c>
    </row>
    <row r="101" spans="1:7" s="3" customFormat="1" ht="12.75">
      <c r="A101" s="22"/>
      <c r="B101" s="22">
        <v>80101</v>
      </c>
      <c r="C101" s="22"/>
      <c r="D101" s="22" t="s">
        <v>155</v>
      </c>
      <c r="E101" s="23">
        <f>SUM(E102:E122)</f>
        <v>4045617</v>
      </c>
      <c r="F101" s="23">
        <f>SUM(F102:F122)</f>
        <v>3989620.61</v>
      </c>
      <c r="G101" s="11">
        <f t="shared" si="1"/>
        <v>98.62</v>
      </c>
    </row>
    <row r="102" spans="1:7" s="2" customFormat="1" ht="12.75">
      <c r="A102" s="21"/>
      <c r="B102" s="21"/>
      <c r="C102" s="21">
        <v>3020</v>
      </c>
      <c r="D102" s="21" t="s">
        <v>50</v>
      </c>
      <c r="E102" s="24">
        <v>190465</v>
      </c>
      <c r="F102" s="24">
        <v>187804.55</v>
      </c>
      <c r="G102" s="38">
        <f t="shared" si="1"/>
        <v>98.6</v>
      </c>
    </row>
    <row r="103" spans="1:7" s="2" customFormat="1" ht="12.75">
      <c r="A103" s="21"/>
      <c r="B103" s="21"/>
      <c r="C103" s="21">
        <v>4010</v>
      </c>
      <c r="D103" s="21" t="s">
        <v>56</v>
      </c>
      <c r="E103" s="24">
        <v>2297944</v>
      </c>
      <c r="F103" s="24">
        <v>2277503.14</v>
      </c>
      <c r="G103" s="38">
        <f t="shared" si="1"/>
        <v>99.11</v>
      </c>
    </row>
    <row r="104" spans="1:7" s="2" customFormat="1" ht="12.75">
      <c r="A104" s="21"/>
      <c r="B104" s="21"/>
      <c r="C104" s="21">
        <v>4040</v>
      </c>
      <c r="D104" s="21" t="s">
        <v>57</v>
      </c>
      <c r="E104" s="24">
        <v>172500</v>
      </c>
      <c r="F104" s="24">
        <v>171313.31</v>
      </c>
      <c r="G104" s="38">
        <f t="shared" si="1"/>
        <v>99.31</v>
      </c>
    </row>
    <row r="105" spans="1:7" s="2" customFormat="1" ht="12.75">
      <c r="A105" s="21"/>
      <c r="B105" s="21"/>
      <c r="C105" s="21">
        <v>4110</v>
      </c>
      <c r="D105" s="21" t="s">
        <v>58</v>
      </c>
      <c r="E105" s="24">
        <v>403220</v>
      </c>
      <c r="F105" s="24">
        <v>394519.09</v>
      </c>
      <c r="G105" s="38">
        <f t="shared" si="1"/>
        <v>97.84</v>
      </c>
    </row>
    <row r="106" spans="1:7" s="2" customFormat="1" ht="12.75">
      <c r="A106" s="21"/>
      <c r="B106" s="21"/>
      <c r="C106" s="21">
        <v>4120</v>
      </c>
      <c r="D106" s="21" t="s">
        <v>105</v>
      </c>
      <c r="E106" s="24">
        <v>65580</v>
      </c>
      <c r="F106" s="24">
        <v>62600.53</v>
      </c>
      <c r="G106" s="38">
        <f t="shared" si="1"/>
        <v>95.46</v>
      </c>
    </row>
    <row r="107" spans="1:7" s="2" customFormat="1" ht="12.75">
      <c r="A107" s="21"/>
      <c r="B107" s="21"/>
      <c r="C107" s="21">
        <v>4170</v>
      </c>
      <c r="D107" s="15" t="s">
        <v>14</v>
      </c>
      <c r="E107" s="24">
        <v>2500</v>
      </c>
      <c r="F107" s="24">
        <v>0</v>
      </c>
      <c r="G107" s="38">
        <f t="shared" si="1"/>
        <v>0</v>
      </c>
    </row>
    <row r="108" spans="1:7" s="2" customFormat="1" ht="12.75">
      <c r="A108" s="21"/>
      <c r="B108" s="21"/>
      <c r="C108" s="21">
        <v>4210</v>
      </c>
      <c r="D108" s="21" t="s">
        <v>17</v>
      </c>
      <c r="E108" s="24">
        <v>235698</v>
      </c>
      <c r="F108" s="24">
        <v>234894.57</v>
      </c>
      <c r="G108" s="38">
        <f t="shared" si="1"/>
        <v>99.66</v>
      </c>
    </row>
    <row r="109" spans="1:7" s="2" customFormat="1" ht="12.75">
      <c r="A109" s="21"/>
      <c r="B109" s="21"/>
      <c r="C109" s="21">
        <v>4240</v>
      </c>
      <c r="D109" s="21" t="s">
        <v>59</v>
      </c>
      <c r="E109" s="24">
        <v>8200</v>
      </c>
      <c r="F109" s="24">
        <v>7982.02</v>
      </c>
      <c r="G109" s="38">
        <f t="shared" si="1"/>
        <v>97.34</v>
      </c>
    </row>
    <row r="110" spans="1:7" s="2" customFormat="1" ht="12.75">
      <c r="A110" s="21"/>
      <c r="B110" s="21"/>
      <c r="C110" s="21">
        <v>4260</v>
      </c>
      <c r="D110" s="21" t="s">
        <v>37</v>
      </c>
      <c r="E110" s="24">
        <v>79900</v>
      </c>
      <c r="F110" s="24">
        <v>72389.53</v>
      </c>
      <c r="G110" s="38">
        <f t="shared" si="1"/>
        <v>90.6</v>
      </c>
    </row>
    <row r="111" spans="1:7" s="2" customFormat="1" ht="12.75">
      <c r="A111" s="21"/>
      <c r="B111" s="21"/>
      <c r="C111" s="21">
        <v>4270</v>
      </c>
      <c r="D111" s="21" t="s">
        <v>23</v>
      </c>
      <c r="E111" s="24">
        <v>298650</v>
      </c>
      <c r="F111" s="24">
        <v>297870.93</v>
      </c>
      <c r="G111" s="38">
        <f t="shared" si="1"/>
        <v>99.74</v>
      </c>
    </row>
    <row r="112" spans="1:7" s="2" customFormat="1" ht="12.75">
      <c r="A112" s="21"/>
      <c r="B112" s="21"/>
      <c r="C112" s="21">
        <v>4280</v>
      </c>
      <c r="D112" s="21" t="s">
        <v>38</v>
      </c>
      <c r="E112" s="24">
        <v>2500</v>
      </c>
      <c r="F112" s="24">
        <v>2126</v>
      </c>
      <c r="G112" s="38">
        <f t="shared" si="1"/>
        <v>85.04</v>
      </c>
    </row>
    <row r="113" spans="1:7" s="2" customFormat="1" ht="12.75">
      <c r="A113" s="21"/>
      <c r="B113" s="21"/>
      <c r="C113" s="21">
        <v>4300</v>
      </c>
      <c r="D113" s="21" t="s">
        <v>24</v>
      </c>
      <c r="E113" s="24">
        <v>40000</v>
      </c>
      <c r="F113" s="24">
        <v>38882.33</v>
      </c>
      <c r="G113" s="38">
        <f t="shared" si="1"/>
        <v>97.21</v>
      </c>
    </row>
    <row r="114" spans="1:7" s="2" customFormat="1" ht="12.75">
      <c r="A114" s="21"/>
      <c r="B114" s="21"/>
      <c r="C114" s="21">
        <v>4350</v>
      </c>
      <c r="D114" s="21" t="s">
        <v>39</v>
      </c>
      <c r="E114" s="24">
        <v>3500</v>
      </c>
      <c r="F114" s="24">
        <v>2807.73</v>
      </c>
      <c r="G114" s="38">
        <f t="shared" si="1"/>
        <v>80.22</v>
      </c>
    </row>
    <row r="115" spans="1:7" s="2" customFormat="1" ht="12.75">
      <c r="A115" s="21"/>
      <c r="B115" s="21"/>
      <c r="C115" s="21">
        <v>4360</v>
      </c>
      <c r="D115" s="21" t="s">
        <v>40</v>
      </c>
      <c r="E115" s="24">
        <v>4500</v>
      </c>
      <c r="F115" s="24">
        <v>3455.72</v>
      </c>
      <c r="G115" s="38">
        <f t="shared" si="1"/>
        <v>76.79</v>
      </c>
    </row>
    <row r="116" spans="1:7" s="2" customFormat="1" ht="12.75">
      <c r="A116" s="21"/>
      <c r="B116" s="21"/>
      <c r="C116" s="21">
        <v>4370</v>
      </c>
      <c r="D116" s="21" t="s">
        <v>41</v>
      </c>
      <c r="E116" s="24">
        <v>6500</v>
      </c>
      <c r="F116" s="24">
        <v>5427.86</v>
      </c>
      <c r="G116" s="38">
        <f t="shared" si="1"/>
        <v>83.51</v>
      </c>
    </row>
    <row r="117" spans="1:7" s="2" customFormat="1" ht="12.75">
      <c r="A117" s="21"/>
      <c r="B117" s="21"/>
      <c r="C117" s="21">
        <v>4410</v>
      </c>
      <c r="D117" s="21" t="s">
        <v>35</v>
      </c>
      <c r="E117" s="24">
        <v>3600</v>
      </c>
      <c r="F117" s="24">
        <v>1487.95</v>
      </c>
      <c r="G117" s="38">
        <f t="shared" si="1"/>
        <v>41.33</v>
      </c>
    </row>
    <row r="118" spans="1:7" s="2" customFormat="1" ht="12.75">
      <c r="A118" s="21"/>
      <c r="B118" s="21"/>
      <c r="C118" s="21">
        <v>4430</v>
      </c>
      <c r="D118" s="21" t="s">
        <v>18</v>
      </c>
      <c r="E118" s="24">
        <v>5000</v>
      </c>
      <c r="F118" s="24">
        <v>4418</v>
      </c>
      <c r="G118" s="38">
        <f t="shared" si="1"/>
        <v>88.36</v>
      </c>
    </row>
    <row r="119" spans="1:7" s="2" customFormat="1" ht="12.75">
      <c r="A119" s="21"/>
      <c r="B119" s="21"/>
      <c r="C119" s="21">
        <v>4440</v>
      </c>
      <c r="D119" s="21" t="s">
        <v>42</v>
      </c>
      <c r="E119" s="24">
        <v>212610</v>
      </c>
      <c r="F119" s="24">
        <v>211508.69</v>
      </c>
      <c r="G119" s="38">
        <f t="shared" si="1"/>
        <v>99.48</v>
      </c>
    </row>
    <row r="120" spans="1:7" s="2" customFormat="1" ht="26.25" customHeight="1">
      <c r="A120" s="21"/>
      <c r="B120" s="21"/>
      <c r="C120" s="21">
        <v>4700</v>
      </c>
      <c r="D120" s="15" t="s">
        <v>44</v>
      </c>
      <c r="E120" s="16">
        <v>250</v>
      </c>
      <c r="F120" s="16">
        <v>250</v>
      </c>
      <c r="G120" s="38">
        <f t="shared" si="1"/>
        <v>100</v>
      </c>
    </row>
    <row r="121" spans="1:7" s="2" customFormat="1" ht="12.75">
      <c r="A121" s="21"/>
      <c r="B121" s="21"/>
      <c r="C121" s="21">
        <v>4740</v>
      </c>
      <c r="D121" s="21" t="s">
        <v>60</v>
      </c>
      <c r="E121" s="24">
        <v>3000</v>
      </c>
      <c r="F121" s="24">
        <v>2965.43</v>
      </c>
      <c r="G121" s="38">
        <f t="shared" si="1"/>
        <v>98.85</v>
      </c>
    </row>
    <row r="122" spans="1:7" s="2" customFormat="1" ht="12.75">
      <c r="A122" s="21"/>
      <c r="B122" s="21"/>
      <c r="C122" s="21">
        <v>4750</v>
      </c>
      <c r="D122" s="21" t="s">
        <v>45</v>
      </c>
      <c r="E122" s="24">
        <v>9500</v>
      </c>
      <c r="F122" s="24">
        <v>9413.23</v>
      </c>
      <c r="G122" s="38">
        <f aca="true" t="shared" si="2" ref="G122:G188">F122/E122%</f>
        <v>99.09</v>
      </c>
    </row>
    <row r="123" spans="1:7" ht="25.5">
      <c r="A123" s="22"/>
      <c r="B123" s="22">
        <v>80103</v>
      </c>
      <c r="C123" s="22"/>
      <c r="D123" s="22" t="s">
        <v>156</v>
      </c>
      <c r="E123" s="23">
        <f>SUM(E124:E130)</f>
        <v>91352</v>
      </c>
      <c r="F123" s="23">
        <f>SUM(F124:F130)</f>
        <v>87845.6</v>
      </c>
      <c r="G123" s="11">
        <f t="shared" si="2"/>
        <v>96.16</v>
      </c>
    </row>
    <row r="124" spans="1:7" s="2" customFormat="1" ht="12.75">
      <c r="A124" s="21"/>
      <c r="B124" s="21"/>
      <c r="C124" s="21">
        <v>3020</v>
      </c>
      <c r="D124" s="21" t="s">
        <v>50</v>
      </c>
      <c r="E124" s="24">
        <v>5800</v>
      </c>
      <c r="F124" s="24">
        <v>5622</v>
      </c>
      <c r="G124" s="38">
        <f t="shared" si="2"/>
        <v>96.93</v>
      </c>
    </row>
    <row r="125" spans="1:7" s="2" customFormat="1" ht="12.75">
      <c r="A125" s="21"/>
      <c r="B125" s="21"/>
      <c r="C125" s="21">
        <v>4010</v>
      </c>
      <c r="D125" s="21" t="s">
        <v>56</v>
      </c>
      <c r="E125" s="24">
        <v>60552</v>
      </c>
      <c r="F125" s="24">
        <v>58539.59</v>
      </c>
      <c r="G125" s="38">
        <f t="shared" si="2"/>
        <v>96.68</v>
      </c>
    </row>
    <row r="126" spans="1:7" s="2" customFormat="1" ht="12.75">
      <c r="A126" s="21"/>
      <c r="B126" s="21"/>
      <c r="C126" s="21">
        <v>4040</v>
      </c>
      <c r="D126" s="21" t="s">
        <v>57</v>
      </c>
      <c r="E126" s="24">
        <v>4700</v>
      </c>
      <c r="F126" s="24">
        <v>4433.9</v>
      </c>
      <c r="G126" s="38">
        <f t="shared" si="2"/>
        <v>94.34</v>
      </c>
    </row>
    <row r="127" spans="1:7" s="2" customFormat="1" ht="12.75">
      <c r="A127" s="21"/>
      <c r="B127" s="21"/>
      <c r="C127" s="21">
        <v>4110</v>
      </c>
      <c r="D127" s="21" t="s">
        <v>58</v>
      </c>
      <c r="E127" s="24">
        <v>11200</v>
      </c>
      <c r="F127" s="24">
        <v>10513.19</v>
      </c>
      <c r="G127" s="38">
        <f t="shared" si="2"/>
        <v>93.87</v>
      </c>
    </row>
    <row r="128" spans="1:7" s="2" customFormat="1" ht="12.75">
      <c r="A128" s="21"/>
      <c r="B128" s="21"/>
      <c r="C128" s="21">
        <v>4120</v>
      </c>
      <c r="D128" s="21" t="s">
        <v>105</v>
      </c>
      <c r="E128" s="24">
        <v>1900</v>
      </c>
      <c r="F128" s="24">
        <v>1675.13</v>
      </c>
      <c r="G128" s="38">
        <f t="shared" si="2"/>
        <v>88.16</v>
      </c>
    </row>
    <row r="129" spans="1:7" s="2" customFormat="1" ht="12.75">
      <c r="A129" s="21"/>
      <c r="B129" s="21"/>
      <c r="C129" s="21">
        <v>4210</v>
      </c>
      <c r="D129" s="21" t="s">
        <v>17</v>
      </c>
      <c r="E129" s="24">
        <v>2500</v>
      </c>
      <c r="F129" s="24">
        <v>2498.65</v>
      </c>
      <c r="G129" s="38">
        <f t="shared" si="2"/>
        <v>99.95</v>
      </c>
    </row>
    <row r="130" spans="1:7" s="2" customFormat="1" ht="12.75">
      <c r="A130" s="21"/>
      <c r="B130" s="21"/>
      <c r="C130" s="21">
        <v>4440</v>
      </c>
      <c r="D130" s="21" t="s">
        <v>42</v>
      </c>
      <c r="E130" s="24">
        <v>4700</v>
      </c>
      <c r="F130" s="24">
        <v>4563.14</v>
      </c>
      <c r="G130" s="38">
        <f t="shared" si="2"/>
        <v>97.09</v>
      </c>
    </row>
    <row r="131" spans="1:7" ht="12.75">
      <c r="A131" s="22"/>
      <c r="B131" s="22">
        <v>80104</v>
      </c>
      <c r="C131" s="22"/>
      <c r="D131" s="22" t="s">
        <v>61</v>
      </c>
      <c r="E131" s="23">
        <f>SUM(E132:E154)</f>
        <v>956857</v>
      </c>
      <c r="F131" s="23">
        <f>SUM(F132:F154)</f>
        <v>933526.79</v>
      </c>
      <c r="G131" s="11">
        <f t="shared" si="2"/>
        <v>97.56</v>
      </c>
    </row>
    <row r="132" spans="1:7" ht="12.75">
      <c r="A132" s="21"/>
      <c r="B132" s="21"/>
      <c r="C132" s="21">
        <v>3020</v>
      </c>
      <c r="D132" s="21" t="s">
        <v>50</v>
      </c>
      <c r="E132" s="24">
        <v>37000</v>
      </c>
      <c r="F132" s="24">
        <v>36321.6</v>
      </c>
      <c r="G132" s="38">
        <f t="shared" si="2"/>
        <v>98.17</v>
      </c>
    </row>
    <row r="133" spans="1:7" ht="25.5">
      <c r="A133" s="21"/>
      <c r="B133" s="21"/>
      <c r="C133" s="21">
        <v>3040</v>
      </c>
      <c r="D133" s="21" t="s">
        <v>120</v>
      </c>
      <c r="E133" s="16">
        <v>4500</v>
      </c>
      <c r="F133" s="16">
        <v>4500</v>
      </c>
      <c r="G133" s="38">
        <f t="shared" si="2"/>
        <v>100</v>
      </c>
    </row>
    <row r="134" spans="1:7" ht="12.75">
      <c r="A134" s="21"/>
      <c r="B134" s="21"/>
      <c r="C134" s="21">
        <v>4010</v>
      </c>
      <c r="D134" s="21" t="s">
        <v>56</v>
      </c>
      <c r="E134" s="24">
        <v>544771</v>
      </c>
      <c r="F134" s="24">
        <v>536235.42</v>
      </c>
      <c r="G134" s="38">
        <f t="shared" si="2"/>
        <v>98.43</v>
      </c>
    </row>
    <row r="135" spans="1:7" ht="12.75">
      <c r="A135" s="21"/>
      <c r="B135" s="21"/>
      <c r="C135" s="21">
        <v>4040</v>
      </c>
      <c r="D135" s="21" t="s">
        <v>57</v>
      </c>
      <c r="E135" s="24">
        <v>37600</v>
      </c>
      <c r="F135" s="24">
        <v>37116.04</v>
      </c>
      <c r="G135" s="38">
        <f t="shared" si="2"/>
        <v>98.71</v>
      </c>
    </row>
    <row r="136" spans="1:7" ht="12.75">
      <c r="A136" s="21"/>
      <c r="B136" s="21"/>
      <c r="C136" s="21">
        <v>4110</v>
      </c>
      <c r="D136" s="21" t="s">
        <v>58</v>
      </c>
      <c r="E136" s="24">
        <v>97191</v>
      </c>
      <c r="F136" s="24">
        <v>92985.36</v>
      </c>
      <c r="G136" s="38">
        <f t="shared" si="2"/>
        <v>95.67</v>
      </c>
    </row>
    <row r="137" spans="1:7" ht="12.75">
      <c r="A137" s="21"/>
      <c r="B137" s="21"/>
      <c r="C137" s="21">
        <v>4120</v>
      </c>
      <c r="D137" s="21" t="s">
        <v>105</v>
      </c>
      <c r="E137" s="24">
        <v>15610</v>
      </c>
      <c r="F137" s="24">
        <v>14842.07</v>
      </c>
      <c r="G137" s="38">
        <f t="shared" si="2"/>
        <v>95.08</v>
      </c>
    </row>
    <row r="138" spans="1:7" ht="12.75">
      <c r="A138" s="21"/>
      <c r="B138" s="21"/>
      <c r="C138" s="21">
        <v>4170</v>
      </c>
      <c r="D138" s="21" t="s">
        <v>62</v>
      </c>
      <c r="E138" s="24">
        <v>2000</v>
      </c>
      <c r="F138" s="24">
        <v>2000</v>
      </c>
      <c r="G138" s="38">
        <f t="shared" si="2"/>
        <v>100</v>
      </c>
    </row>
    <row r="139" spans="1:7" ht="12.75">
      <c r="A139" s="21"/>
      <c r="B139" s="21"/>
      <c r="C139" s="21">
        <v>4210</v>
      </c>
      <c r="D139" s="21" t="s">
        <v>17</v>
      </c>
      <c r="E139" s="24">
        <v>42370</v>
      </c>
      <c r="F139" s="24">
        <v>42197.1</v>
      </c>
      <c r="G139" s="38">
        <f t="shared" si="2"/>
        <v>99.59</v>
      </c>
    </row>
    <row r="140" spans="1:7" ht="12.75">
      <c r="A140" s="21"/>
      <c r="B140" s="21"/>
      <c r="C140" s="21">
        <v>4220</v>
      </c>
      <c r="D140" s="21" t="s">
        <v>63</v>
      </c>
      <c r="E140" s="24">
        <v>33000</v>
      </c>
      <c r="F140" s="24">
        <v>27838.31</v>
      </c>
      <c r="G140" s="38">
        <f t="shared" si="2"/>
        <v>84.36</v>
      </c>
    </row>
    <row r="141" spans="1:7" ht="12.75">
      <c r="A141" s="21"/>
      <c r="B141" s="21"/>
      <c r="C141" s="21">
        <v>4240</v>
      </c>
      <c r="D141" s="21" t="s">
        <v>59</v>
      </c>
      <c r="E141" s="24">
        <v>4000</v>
      </c>
      <c r="F141" s="24">
        <v>3986.96</v>
      </c>
      <c r="G141" s="38">
        <f t="shared" si="2"/>
        <v>99.67</v>
      </c>
    </row>
    <row r="142" spans="1:7" ht="12.75">
      <c r="A142" s="21"/>
      <c r="B142" s="21"/>
      <c r="C142" s="21">
        <v>4260</v>
      </c>
      <c r="D142" s="21" t="s">
        <v>37</v>
      </c>
      <c r="E142" s="24">
        <v>14700</v>
      </c>
      <c r="F142" s="24">
        <v>14101.67</v>
      </c>
      <c r="G142" s="38">
        <f t="shared" si="2"/>
        <v>95.93</v>
      </c>
    </row>
    <row r="143" spans="1:7" ht="12.75">
      <c r="A143" s="21"/>
      <c r="B143" s="21"/>
      <c r="C143" s="21">
        <v>4270</v>
      </c>
      <c r="D143" s="21" t="s">
        <v>23</v>
      </c>
      <c r="E143" s="24">
        <v>64530</v>
      </c>
      <c r="F143" s="24">
        <v>64354.18</v>
      </c>
      <c r="G143" s="38">
        <f t="shared" si="2"/>
        <v>99.73</v>
      </c>
    </row>
    <row r="144" spans="1:7" ht="12.75">
      <c r="A144" s="21"/>
      <c r="B144" s="21"/>
      <c r="C144" s="21">
        <v>4280</v>
      </c>
      <c r="D144" s="21" t="s">
        <v>38</v>
      </c>
      <c r="E144" s="24">
        <v>100</v>
      </c>
      <c r="F144" s="24">
        <v>50</v>
      </c>
      <c r="G144" s="38">
        <f t="shared" si="2"/>
        <v>50</v>
      </c>
    </row>
    <row r="145" spans="1:7" ht="12.75">
      <c r="A145" s="21"/>
      <c r="B145" s="21"/>
      <c r="C145" s="21">
        <v>4300</v>
      </c>
      <c r="D145" s="21" t="s">
        <v>24</v>
      </c>
      <c r="E145" s="24">
        <v>8670</v>
      </c>
      <c r="F145" s="24">
        <v>8617.12</v>
      </c>
      <c r="G145" s="38">
        <f t="shared" si="2"/>
        <v>99.39</v>
      </c>
    </row>
    <row r="146" spans="1:7" ht="12.75">
      <c r="A146" s="21"/>
      <c r="B146" s="21"/>
      <c r="C146" s="21">
        <v>4350</v>
      </c>
      <c r="D146" s="21" t="s">
        <v>39</v>
      </c>
      <c r="E146" s="24">
        <v>2300</v>
      </c>
      <c r="F146" s="24">
        <v>2034.96</v>
      </c>
      <c r="G146" s="38">
        <f t="shared" si="2"/>
        <v>88.48</v>
      </c>
    </row>
    <row r="147" spans="1:7" ht="12.75">
      <c r="A147" s="21"/>
      <c r="B147" s="21"/>
      <c r="C147" s="21">
        <v>4360</v>
      </c>
      <c r="D147" s="21" t="s">
        <v>40</v>
      </c>
      <c r="E147" s="24">
        <v>1500</v>
      </c>
      <c r="F147" s="24">
        <v>1324.07</v>
      </c>
      <c r="G147" s="38">
        <f t="shared" si="2"/>
        <v>88.27</v>
      </c>
    </row>
    <row r="148" spans="1:7" ht="12.75">
      <c r="A148" s="21"/>
      <c r="B148" s="21"/>
      <c r="C148" s="21">
        <v>4370</v>
      </c>
      <c r="D148" s="21" t="s">
        <v>41</v>
      </c>
      <c r="E148" s="24">
        <v>1600</v>
      </c>
      <c r="F148" s="24">
        <v>1471.72</v>
      </c>
      <c r="G148" s="38">
        <f t="shared" si="2"/>
        <v>91.98</v>
      </c>
    </row>
    <row r="149" spans="1:7" ht="12.75">
      <c r="A149" s="21"/>
      <c r="B149" s="21"/>
      <c r="C149" s="21">
        <v>4410</v>
      </c>
      <c r="D149" s="21" t="s">
        <v>35</v>
      </c>
      <c r="E149" s="24">
        <v>1500</v>
      </c>
      <c r="F149" s="24">
        <v>859.75</v>
      </c>
      <c r="G149" s="38">
        <f t="shared" si="2"/>
        <v>57.32</v>
      </c>
    </row>
    <row r="150" spans="1:7" ht="12.75">
      <c r="A150" s="21"/>
      <c r="B150" s="21"/>
      <c r="C150" s="21">
        <v>4430</v>
      </c>
      <c r="D150" s="21" t="s">
        <v>18</v>
      </c>
      <c r="E150" s="24">
        <v>2200</v>
      </c>
      <c r="F150" s="24">
        <v>1255</v>
      </c>
      <c r="G150" s="38">
        <f t="shared" si="2"/>
        <v>57.05</v>
      </c>
    </row>
    <row r="151" spans="1:7" ht="12.75">
      <c r="A151" s="21"/>
      <c r="B151" s="21"/>
      <c r="C151" s="21">
        <v>4440</v>
      </c>
      <c r="D151" s="21" t="s">
        <v>42</v>
      </c>
      <c r="E151" s="24">
        <v>37715</v>
      </c>
      <c r="F151" s="24">
        <v>37529.85</v>
      </c>
      <c r="G151" s="38">
        <f t="shared" si="2"/>
        <v>99.51</v>
      </c>
    </row>
    <row r="152" spans="1:7" ht="12.75">
      <c r="A152" s="21"/>
      <c r="B152" s="21"/>
      <c r="C152" s="21">
        <v>4700</v>
      </c>
      <c r="D152" s="21" t="s">
        <v>68</v>
      </c>
      <c r="E152" s="24">
        <v>1300</v>
      </c>
      <c r="F152" s="24">
        <v>1300</v>
      </c>
      <c r="G152" s="38">
        <f t="shared" si="2"/>
        <v>100</v>
      </c>
    </row>
    <row r="153" spans="1:7" ht="12.75">
      <c r="A153" s="21"/>
      <c r="B153" s="21"/>
      <c r="C153" s="21">
        <v>4740</v>
      </c>
      <c r="D153" s="21" t="s">
        <v>60</v>
      </c>
      <c r="E153" s="24">
        <v>500</v>
      </c>
      <c r="F153" s="24">
        <v>405.8</v>
      </c>
      <c r="G153" s="38">
        <f t="shared" si="2"/>
        <v>81.16</v>
      </c>
    </row>
    <row r="154" spans="1:7" ht="12.75">
      <c r="A154" s="21"/>
      <c r="B154" s="21"/>
      <c r="C154" s="21">
        <v>4750</v>
      </c>
      <c r="D154" s="21" t="s">
        <v>45</v>
      </c>
      <c r="E154" s="24">
        <v>2200</v>
      </c>
      <c r="F154" s="24">
        <v>2199.81</v>
      </c>
      <c r="G154" s="38">
        <f t="shared" si="2"/>
        <v>99.99</v>
      </c>
    </row>
    <row r="155" spans="1:7" ht="12.75">
      <c r="A155" s="22"/>
      <c r="B155" s="22">
        <v>80110</v>
      </c>
      <c r="C155" s="22"/>
      <c r="D155" s="22" t="s">
        <v>64</v>
      </c>
      <c r="E155" s="23">
        <f>SUM(E156:E175)</f>
        <v>2755209</v>
      </c>
      <c r="F155" s="23">
        <f>SUM(F156:F175)</f>
        <v>2689735.13</v>
      </c>
      <c r="G155" s="11">
        <f t="shared" si="2"/>
        <v>97.62</v>
      </c>
    </row>
    <row r="156" spans="1:7" ht="12.75">
      <c r="A156" s="21"/>
      <c r="B156" s="21"/>
      <c r="C156" s="21">
        <v>3020</v>
      </c>
      <c r="D156" s="21" t="s">
        <v>50</v>
      </c>
      <c r="E156" s="24">
        <v>145600</v>
      </c>
      <c r="F156" s="24">
        <v>140466.97</v>
      </c>
      <c r="G156" s="38">
        <f t="shared" si="2"/>
        <v>96.47</v>
      </c>
    </row>
    <row r="157" spans="1:7" ht="12.75">
      <c r="A157" s="21"/>
      <c r="B157" s="21"/>
      <c r="C157" s="21">
        <v>4010</v>
      </c>
      <c r="D157" s="21" t="s">
        <v>56</v>
      </c>
      <c r="E157" s="24">
        <v>1817159</v>
      </c>
      <c r="F157" s="24">
        <v>1788506.27</v>
      </c>
      <c r="G157" s="38">
        <f t="shared" si="2"/>
        <v>98.42</v>
      </c>
    </row>
    <row r="158" spans="1:7" ht="12.75">
      <c r="A158" s="21"/>
      <c r="B158" s="21"/>
      <c r="C158" s="21">
        <v>4040</v>
      </c>
      <c r="D158" s="21" t="s">
        <v>57</v>
      </c>
      <c r="E158" s="24">
        <v>130350</v>
      </c>
      <c r="F158" s="24">
        <v>127299.44</v>
      </c>
      <c r="G158" s="38">
        <f t="shared" si="2"/>
        <v>97.66</v>
      </c>
    </row>
    <row r="159" spans="1:7" ht="12.75">
      <c r="A159" s="21"/>
      <c r="B159" s="21"/>
      <c r="C159" s="21">
        <v>4110</v>
      </c>
      <c r="D159" s="21" t="s">
        <v>58</v>
      </c>
      <c r="E159" s="24">
        <v>318000</v>
      </c>
      <c r="F159" s="24">
        <v>306991.8</v>
      </c>
      <c r="G159" s="38">
        <f t="shared" si="2"/>
        <v>96.54</v>
      </c>
    </row>
    <row r="160" spans="1:7" ht="12.75">
      <c r="A160" s="21"/>
      <c r="B160" s="21"/>
      <c r="C160" s="21">
        <v>4120</v>
      </c>
      <c r="D160" s="21" t="s">
        <v>105</v>
      </c>
      <c r="E160" s="24">
        <v>53000</v>
      </c>
      <c r="F160" s="24">
        <v>48666.52</v>
      </c>
      <c r="G160" s="38">
        <f t="shared" si="2"/>
        <v>91.82</v>
      </c>
    </row>
    <row r="161" spans="1:7" ht="12.75">
      <c r="A161" s="21"/>
      <c r="B161" s="21"/>
      <c r="C161" s="21">
        <v>4170</v>
      </c>
      <c r="D161" s="21" t="s">
        <v>62</v>
      </c>
      <c r="E161" s="24">
        <v>500</v>
      </c>
      <c r="F161" s="24">
        <v>0</v>
      </c>
      <c r="G161" s="38">
        <f t="shared" si="2"/>
        <v>0</v>
      </c>
    </row>
    <row r="162" spans="1:7" ht="12.75">
      <c r="A162" s="21"/>
      <c r="B162" s="21"/>
      <c r="C162" s="21">
        <v>4210</v>
      </c>
      <c r="D162" s="21" t="s">
        <v>17</v>
      </c>
      <c r="E162" s="24">
        <v>114930</v>
      </c>
      <c r="F162" s="24">
        <v>112861.07</v>
      </c>
      <c r="G162" s="38">
        <f t="shared" si="2"/>
        <v>98.2</v>
      </c>
    </row>
    <row r="163" spans="1:7" ht="12.75">
      <c r="A163" s="21"/>
      <c r="B163" s="21"/>
      <c r="C163" s="21">
        <v>4240</v>
      </c>
      <c r="D163" s="21" t="s">
        <v>59</v>
      </c>
      <c r="E163" s="24">
        <v>8000</v>
      </c>
      <c r="F163" s="24">
        <v>7965.94</v>
      </c>
      <c r="G163" s="38">
        <f t="shared" si="2"/>
        <v>99.57</v>
      </c>
    </row>
    <row r="164" spans="1:7" ht="12.75">
      <c r="A164" s="21"/>
      <c r="B164" s="21"/>
      <c r="C164" s="21">
        <v>4260</v>
      </c>
      <c r="D164" s="21" t="s">
        <v>37</v>
      </c>
      <c r="E164" s="24">
        <v>17000</v>
      </c>
      <c r="F164" s="24">
        <v>13623.93</v>
      </c>
      <c r="G164" s="38">
        <f t="shared" si="2"/>
        <v>80.14</v>
      </c>
    </row>
    <row r="165" spans="1:7" ht="12.75">
      <c r="A165" s="21"/>
      <c r="B165" s="21"/>
      <c r="C165" s="21">
        <v>4270</v>
      </c>
      <c r="D165" s="21" t="s">
        <v>23</v>
      </c>
      <c r="E165" s="24">
        <v>2500</v>
      </c>
      <c r="F165" s="24">
        <v>2380.17</v>
      </c>
      <c r="G165" s="38">
        <f t="shared" si="2"/>
        <v>95.21</v>
      </c>
    </row>
    <row r="166" spans="1:7" ht="12.75">
      <c r="A166" s="21"/>
      <c r="B166" s="21"/>
      <c r="C166" s="21">
        <v>4280</v>
      </c>
      <c r="D166" s="21" t="s">
        <v>38</v>
      </c>
      <c r="E166" s="24">
        <v>2000</v>
      </c>
      <c r="F166" s="24">
        <v>1890</v>
      </c>
      <c r="G166" s="38">
        <f t="shared" si="2"/>
        <v>94.5</v>
      </c>
    </row>
    <row r="167" spans="1:7" ht="12.75">
      <c r="A167" s="21"/>
      <c r="B167" s="21"/>
      <c r="C167" s="21">
        <v>4300</v>
      </c>
      <c r="D167" s="21" t="s">
        <v>24</v>
      </c>
      <c r="E167" s="24">
        <v>12500</v>
      </c>
      <c r="F167" s="24">
        <v>11544.38</v>
      </c>
      <c r="G167" s="38">
        <f t="shared" si="2"/>
        <v>92.36</v>
      </c>
    </row>
    <row r="168" spans="1:7" ht="12.75">
      <c r="A168" s="21"/>
      <c r="B168" s="21"/>
      <c r="C168" s="21">
        <v>4350</v>
      </c>
      <c r="D168" s="21" t="s">
        <v>39</v>
      </c>
      <c r="E168" s="24">
        <v>2000</v>
      </c>
      <c r="F168" s="24">
        <v>1789.16</v>
      </c>
      <c r="G168" s="38">
        <f t="shared" si="2"/>
        <v>89.46</v>
      </c>
    </row>
    <row r="169" spans="1:7" ht="12.75">
      <c r="A169" s="21"/>
      <c r="B169" s="21"/>
      <c r="C169" s="21">
        <v>4360</v>
      </c>
      <c r="D169" s="21" t="s">
        <v>40</v>
      </c>
      <c r="E169" s="24">
        <v>1700</v>
      </c>
      <c r="F169" s="24">
        <v>1294.45</v>
      </c>
      <c r="G169" s="38">
        <f t="shared" si="2"/>
        <v>76.14</v>
      </c>
    </row>
    <row r="170" spans="1:7" ht="12.75">
      <c r="A170" s="21"/>
      <c r="B170" s="21"/>
      <c r="C170" s="21">
        <v>4370</v>
      </c>
      <c r="D170" s="21" t="s">
        <v>41</v>
      </c>
      <c r="E170" s="24">
        <v>2800</v>
      </c>
      <c r="F170" s="24">
        <v>2593.9</v>
      </c>
      <c r="G170" s="38">
        <f t="shared" si="2"/>
        <v>92.64</v>
      </c>
    </row>
    <row r="171" spans="1:7" ht="12.75">
      <c r="A171" s="21"/>
      <c r="B171" s="21"/>
      <c r="C171" s="21">
        <v>4410</v>
      </c>
      <c r="D171" s="21" t="s">
        <v>35</v>
      </c>
      <c r="E171" s="24">
        <v>4500</v>
      </c>
      <c r="F171" s="24">
        <v>1415.3</v>
      </c>
      <c r="G171" s="38">
        <f t="shared" si="2"/>
        <v>31.45</v>
      </c>
    </row>
    <row r="172" spans="1:7" ht="12.75">
      <c r="A172" s="21"/>
      <c r="B172" s="21"/>
      <c r="C172" s="21">
        <v>4430</v>
      </c>
      <c r="D172" s="21" t="s">
        <v>18</v>
      </c>
      <c r="E172" s="24">
        <v>3600</v>
      </c>
      <c r="F172" s="24">
        <v>3580</v>
      </c>
      <c r="G172" s="38">
        <f t="shared" si="2"/>
        <v>99.44</v>
      </c>
    </row>
    <row r="173" spans="1:7" ht="12.75">
      <c r="A173" s="21"/>
      <c r="B173" s="21"/>
      <c r="C173" s="21">
        <v>4440</v>
      </c>
      <c r="D173" s="21" t="s">
        <v>42</v>
      </c>
      <c r="E173" s="24">
        <v>110570</v>
      </c>
      <c r="F173" s="24">
        <v>109968.94</v>
      </c>
      <c r="G173" s="38">
        <f t="shared" si="2"/>
        <v>99.46</v>
      </c>
    </row>
    <row r="174" spans="1:7" ht="12.75">
      <c r="A174" s="21"/>
      <c r="B174" s="21"/>
      <c r="C174" s="21">
        <v>4740</v>
      </c>
      <c r="D174" s="21" t="s">
        <v>60</v>
      </c>
      <c r="E174" s="24">
        <v>2500</v>
      </c>
      <c r="F174" s="24">
        <v>1854.19</v>
      </c>
      <c r="G174" s="38">
        <f t="shared" si="2"/>
        <v>74.17</v>
      </c>
    </row>
    <row r="175" spans="1:7" ht="12.75">
      <c r="A175" s="21"/>
      <c r="B175" s="21"/>
      <c r="C175" s="21">
        <v>4750</v>
      </c>
      <c r="D175" s="21" t="s">
        <v>45</v>
      </c>
      <c r="E175" s="24">
        <v>6000</v>
      </c>
      <c r="F175" s="24">
        <v>5042.7</v>
      </c>
      <c r="G175" s="38">
        <f t="shared" si="2"/>
        <v>84.05</v>
      </c>
    </row>
    <row r="176" spans="1:7" ht="12.75">
      <c r="A176" s="22"/>
      <c r="B176" s="22">
        <v>80113</v>
      </c>
      <c r="C176" s="22"/>
      <c r="D176" s="22" t="s">
        <v>65</v>
      </c>
      <c r="E176" s="23">
        <f>SUM(E177:E188)</f>
        <v>502710</v>
      </c>
      <c r="F176" s="23">
        <f>SUM(F177:F188)</f>
        <v>470463.85</v>
      </c>
      <c r="G176" s="11">
        <f t="shared" si="2"/>
        <v>93.59</v>
      </c>
    </row>
    <row r="177" spans="1:7" ht="12.75">
      <c r="A177" s="21"/>
      <c r="B177" s="21"/>
      <c r="C177" s="21">
        <v>3020</v>
      </c>
      <c r="D177" s="21" t="s">
        <v>50</v>
      </c>
      <c r="E177" s="24">
        <v>500</v>
      </c>
      <c r="F177" s="24">
        <v>110</v>
      </c>
      <c r="G177" s="38">
        <f t="shared" si="2"/>
        <v>22</v>
      </c>
    </row>
    <row r="178" spans="1:7" ht="12.75">
      <c r="A178" s="21"/>
      <c r="B178" s="21"/>
      <c r="C178" s="21">
        <v>4010</v>
      </c>
      <c r="D178" s="21" t="s">
        <v>56</v>
      </c>
      <c r="E178" s="24">
        <v>88310</v>
      </c>
      <c r="F178" s="24">
        <v>85288.65</v>
      </c>
      <c r="G178" s="38">
        <f t="shared" si="2"/>
        <v>96.58</v>
      </c>
    </row>
    <row r="179" spans="1:7" ht="12.75">
      <c r="A179" s="21"/>
      <c r="B179" s="21"/>
      <c r="C179" s="21">
        <v>4040</v>
      </c>
      <c r="D179" s="21" t="s">
        <v>57</v>
      </c>
      <c r="E179" s="24">
        <v>6000</v>
      </c>
      <c r="F179" s="24">
        <v>4584.29</v>
      </c>
      <c r="G179" s="38">
        <f t="shared" si="2"/>
        <v>76.4</v>
      </c>
    </row>
    <row r="180" spans="1:7" ht="12.75">
      <c r="A180" s="21"/>
      <c r="B180" s="21"/>
      <c r="C180" s="21">
        <v>4110</v>
      </c>
      <c r="D180" s="21" t="s">
        <v>58</v>
      </c>
      <c r="E180" s="24">
        <v>14500</v>
      </c>
      <c r="F180" s="24">
        <v>13734.36</v>
      </c>
      <c r="G180" s="38">
        <f t="shared" si="2"/>
        <v>94.72</v>
      </c>
    </row>
    <row r="181" spans="1:7" ht="12.75">
      <c r="A181" s="21"/>
      <c r="B181" s="21"/>
      <c r="C181" s="21">
        <v>4120</v>
      </c>
      <c r="D181" s="21" t="s">
        <v>105</v>
      </c>
      <c r="E181" s="24">
        <v>2500</v>
      </c>
      <c r="F181" s="24">
        <v>2110.3</v>
      </c>
      <c r="G181" s="38">
        <f t="shared" si="2"/>
        <v>84.41</v>
      </c>
    </row>
    <row r="182" spans="1:7" ht="12.75">
      <c r="A182" s="21"/>
      <c r="B182" s="21"/>
      <c r="C182" s="21">
        <v>4210</v>
      </c>
      <c r="D182" s="21" t="s">
        <v>17</v>
      </c>
      <c r="E182" s="24">
        <v>63000</v>
      </c>
      <c r="F182" s="24">
        <v>59766.91</v>
      </c>
      <c r="G182" s="38">
        <f t="shared" si="2"/>
        <v>94.87</v>
      </c>
    </row>
    <row r="183" spans="1:7" ht="12.75">
      <c r="A183" s="21"/>
      <c r="B183" s="21"/>
      <c r="C183" s="21">
        <v>4280</v>
      </c>
      <c r="D183" s="21" t="s">
        <v>38</v>
      </c>
      <c r="E183" s="24">
        <v>1000</v>
      </c>
      <c r="F183" s="24">
        <v>250</v>
      </c>
      <c r="G183" s="38">
        <f t="shared" si="2"/>
        <v>25</v>
      </c>
    </row>
    <row r="184" spans="1:7" ht="12.75">
      <c r="A184" s="21"/>
      <c r="B184" s="21"/>
      <c r="C184" s="21">
        <v>4300</v>
      </c>
      <c r="D184" s="21" t="s">
        <v>24</v>
      </c>
      <c r="E184" s="24">
        <v>313700</v>
      </c>
      <c r="F184" s="24">
        <v>295685.46</v>
      </c>
      <c r="G184" s="38">
        <f t="shared" si="2"/>
        <v>94.26</v>
      </c>
    </row>
    <row r="185" spans="1:7" ht="12.75">
      <c r="A185" s="21"/>
      <c r="B185" s="21"/>
      <c r="C185" s="21">
        <v>4410</v>
      </c>
      <c r="D185" s="21" t="s">
        <v>35</v>
      </c>
      <c r="E185" s="24">
        <v>1500</v>
      </c>
      <c r="F185" s="24">
        <v>140.07</v>
      </c>
      <c r="G185" s="38">
        <f t="shared" si="2"/>
        <v>9.34</v>
      </c>
    </row>
    <row r="186" spans="1:7" ht="12.75">
      <c r="A186" s="21"/>
      <c r="B186" s="21"/>
      <c r="C186" s="21">
        <v>4430</v>
      </c>
      <c r="D186" s="21" t="s">
        <v>18</v>
      </c>
      <c r="E186" s="24">
        <v>5000</v>
      </c>
      <c r="F186" s="24">
        <v>2925</v>
      </c>
      <c r="G186" s="38">
        <f t="shared" si="2"/>
        <v>58.5</v>
      </c>
    </row>
    <row r="187" spans="1:7" ht="12.75">
      <c r="A187" s="21"/>
      <c r="B187" s="21"/>
      <c r="C187" s="21">
        <v>4440</v>
      </c>
      <c r="D187" s="21" t="s">
        <v>42</v>
      </c>
      <c r="E187" s="24">
        <v>4700</v>
      </c>
      <c r="F187" s="24">
        <v>4560.81</v>
      </c>
      <c r="G187" s="38">
        <f t="shared" si="2"/>
        <v>97.04</v>
      </c>
    </row>
    <row r="188" spans="1:7" ht="12.75">
      <c r="A188" s="21"/>
      <c r="B188" s="21"/>
      <c r="C188" s="21">
        <v>4500</v>
      </c>
      <c r="D188" s="21" t="s">
        <v>66</v>
      </c>
      <c r="E188" s="24">
        <v>2000</v>
      </c>
      <c r="F188" s="24">
        <v>1308</v>
      </c>
      <c r="G188" s="38">
        <f t="shared" si="2"/>
        <v>65.4</v>
      </c>
    </row>
    <row r="189" spans="1:7" ht="12.75">
      <c r="A189" s="22"/>
      <c r="B189" s="22">
        <v>80114</v>
      </c>
      <c r="C189" s="22"/>
      <c r="D189" s="22" t="s">
        <v>67</v>
      </c>
      <c r="E189" s="23">
        <f>SUM(E190:E207)</f>
        <v>305644</v>
      </c>
      <c r="F189" s="23">
        <f>SUM(F190:F207)</f>
        <v>285222.7</v>
      </c>
      <c r="G189" s="11">
        <f aca="true" t="shared" si="3" ref="G189:G266">F189/E189%</f>
        <v>93.32</v>
      </c>
    </row>
    <row r="190" spans="1:7" ht="12.75">
      <c r="A190" s="21"/>
      <c r="B190" s="21"/>
      <c r="C190" s="21">
        <v>4010</v>
      </c>
      <c r="D190" s="21" t="s">
        <v>56</v>
      </c>
      <c r="E190" s="24">
        <v>189664</v>
      </c>
      <c r="F190" s="24">
        <v>184346.65</v>
      </c>
      <c r="G190" s="38">
        <f t="shared" si="3"/>
        <v>97.2</v>
      </c>
    </row>
    <row r="191" spans="1:7" ht="12.75">
      <c r="A191" s="21"/>
      <c r="B191" s="21"/>
      <c r="C191" s="21">
        <v>4040</v>
      </c>
      <c r="D191" s="21" t="s">
        <v>57</v>
      </c>
      <c r="E191" s="24">
        <v>13000</v>
      </c>
      <c r="F191" s="24">
        <v>12907.85</v>
      </c>
      <c r="G191" s="38">
        <f t="shared" si="3"/>
        <v>99.29</v>
      </c>
    </row>
    <row r="192" spans="1:7" ht="12.75">
      <c r="A192" s="21"/>
      <c r="B192" s="21"/>
      <c r="C192" s="21">
        <v>4110</v>
      </c>
      <c r="D192" s="21" t="s">
        <v>58</v>
      </c>
      <c r="E192" s="24">
        <v>31500</v>
      </c>
      <c r="F192" s="24">
        <v>30202.01</v>
      </c>
      <c r="G192" s="38">
        <f t="shared" si="3"/>
        <v>95.88</v>
      </c>
    </row>
    <row r="193" spans="1:7" ht="12.75">
      <c r="A193" s="21"/>
      <c r="B193" s="21"/>
      <c r="C193" s="21">
        <v>4120</v>
      </c>
      <c r="D193" s="21" t="s">
        <v>105</v>
      </c>
      <c r="E193" s="24">
        <v>5500</v>
      </c>
      <c r="F193" s="24">
        <v>4811.79</v>
      </c>
      <c r="G193" s="38">
        <f t="shared" si="3"/>
        <v>87.49</v>
      </c>
    </row>
    <row r="194" spans="1:7" ht="12.75">
      <c r="A194" s="21"/>
      <c r="B194" s="21"/>
      <c r="C194" s="21">
        <v>4210</v>
      </c>
      <c r="D194" s="21" t="s">
        <v>17</v>
      </c>
      <c r="E194" s="24">
        <v>9520</v>
      </c>
      <c r="F194" s="24">
        <v>9396.41</v>
      </c>
      <c r="G194" s="38">
        <f t="shared" si="3"/>
        <v>98.7</v>
      </c>
    </row>
    <row r="195" spans="1:7" ht="12.75">
      <c r="A195" s="21"/>
      <c r="B195" s="21"/>
      <c r="C195" s="21">
        <v>4270</v>
      </c>
      <c r="D195" s="21" t="s">
        <v>23</v>
      </c>
      <c r="E195" s="24">
        <v>2000</v>
      </c>
      <c r="F195" s="24">
        <v>447.5</v>
      </c>
      <c r="G195" s="38">
        <f t="shared" si="3"/>
        <v>22.38</v>
      </c>
    </row>
    <row r="196" spans="1:7" ht="12.75">
      <c r="A196" s="21"/>
      <c r="B196" s="21"/>
      <c r="C196" s="21">
        <v>4280</v>
      </c>
      <c r="D196" s="21" t="s">
        <v>38</v>
      </c>
      <c r="E196" s="24">
        <v>1000</v>
      </c>
      <c r="F196" s="24">
        <v>175</v>
      </c>
      <c r="G196" s="38">
        <f t="shared" si="3"/>
        <v>17.5</v>
      </c>
    </row>
    <row r="197" spans="1:7" ht="12.75">
      <c r="A197" s="21"/>
      <c r="B197" s="21"/>
      <c r="C197" s="21">
        <v>4300</v>
      </c>
      <c r="D197" s="21" t="s">
        <v>24</v>
      </c>
      <c r="E197" s="24">
        <v>5500</v>
      </c>
      <c r="F197" s="24">
        <v>4635.92</v>
      </c>
      <c r="G197" s="38">
        <f t="shared" si="3"/>
        <v>84.29</v>
      </c>
    </row>
    <row r="198" spans="1:7" ht="12.75">
      <c r="A198" s="21"/>
      <c r="B198" s="21"/>
      <c r="C198" s="21">
        <v>4350</v>
      </c>
      <c r="D198" s="21" t="s">
        <v>39</v>
      </c>
      <c r="E198" s="24">
        <v>4200</v>
      </c>
      <c r="F198" s="24">
        <v>2547.36</v>
      </c>
      <c r="G198" s="38">
        <f t="shared" si="3"/>
        <v>60.65</v>
      </c>
    </row>
    <row r="199" spans="1:7" ht="12.75">
      <c r="A199" s="21"/>
      <c r="B199" s="21"/>
      <c r="C199" s="21">
        <v>4360</v>
      </c>
      <c r="D199" s="21" t="s">
        <v>40</v>
      </c>
      <c r="E199" s="24">
        <v>2000</v>
      </c>
      <c r="F199" s="24">
        <v>1129.33</v>
      </c>
      <c r="G199" s="38">
        <f t="shared" si="3"/>
        <v>56.47</v>
      </c>
    </row>
    <row r="200" spans="1:7" ht="12.75">
      <c r="A200" s="21"/>
      <c r="B200" s="21"/>
      <c r="C200" s="21">
        <v>4370</v>
      </c>
      <c r="D200" s="21" t="s">
        <v>41</v>
      </c>
      <c r="E200" s="24">
        <v>4000</v>
      </c>
      <c r="F200" s="24">
        <v>2592.45</v>
      </c>
      <c r="G200" s="38">
        <f t="shared" si="3"/>
        <v>64.81</v>
      </c>
    </row>
    <row r="201" spans="1:7" ht="12.75">
      <c r="A201" s="21"/>
      <c r="B201" s="21"/>
      <c r="C201" s="21">
        <v>4410</v>
      </c>
      <c r="D201" s="21" t="s">
        <v>35</v>
      </c>
      <c r="E201" s="24">
        <v>7000</v>
      </c>
      <c r="F201" s="24">
        <v>5366.61</v>
      </c>
      <c r="G201" s="38">
        <f t="shared" si="3"/>
        <v>76.67</v>
      </c>
    </row>
    <row r="202" spans="1:7" ht="12.75">
      <c r="A202" s="21"/>
      <c r="B202" s="21"/>
      <c r="C202" s="21">
        <v>4430</v>
      </c>
      <c r="D202" s="21" t="s">
        <v>18</v>
      </c>
      <c r="E202" s="24">
        <v>1000</v>
      </c>
      <c r="F202" s="24">
        <v>314</v>
      </c>
      <c r="G202" s="38">
        <f t="shared" si="3"/>
        <v>31.4</v>
      </c>
    </row>
    <row r="203" spans="1:7" ht="12.75">
      <c r="A203" s="21"/>
      <c r="B203" s="21"/>
      <c r="C203" s="21">
        <v>4440</v>
      </c>
      <c r="D203" s="21" t="s">
        <v>42</v>
      </c>
      <c r="E203" s="24">
        <v>5260</v>
      </c>
      <c r="F203" s="24">
        <v>5137.46</v>
      </c>
      <c r="G203" s="38">
        <f t="shared" si="3"/>
        <v>97.67</v>
      </c>
    </row>
    <row r="204" spans="1:7" ht="12.75">
      <c r="A204" s="21"/>
      <c r="B204" s="21"/>
      <c r="C204" s="21">
        <v>4700</v>
      </c>
      <c r="D204" s="21" t="s">
        <v>68</v>
      </c>
      <c r="E204" s="24">
        <v>2500</v>
      </c>
      <c r="F204" s="24">
        <v>575</v>
      </c>
      <c r="G204" s="38">
        <f t="shared" si="3"/>
        <v>23</v>
      </c>
    </row>
    <row r="205" spans="1:7" ht="12.75">
      <c r="A205" s="21"/>
      <c r="B205" s="21"/>
      <c r="C205" s="21">
        <v>4740</v>
      </c>
      <c r="D205" s="21" t="s">
        <v>60</v>
      </c>
      <c r="E205" s="24">
        <v>4000</v>
      </c>
      <c r="F205" s="24">
        <v>3920</v>
      </c>
      <c r="G205" s="38">
        <f t="shared" si="3"/>
        <v>98</v>
      </c>
    </row>
    <row r="206" spans="1:7" ht="12.75">
      <c r="A206" s="21"/>
      <c r="B206" s="21"/>
      <c r="C206" s="21">
        <v>4750</v>
      </c>
      <c r="D206" s="21" t="s">
        <v>45</v>
      </c>
      <c r="E206" s="24">
        <v>12000</v>
      </c>
      <c r="F206" s="24">
        <v>11483.56</v>
      </c>
      <c r="G206" s="38">
        <f t="shared" si="3"/>
        <v>95.7</v>
      </c>
    </row>
    <row r="207" spans="1:7" ht="12.75">
      <c r="A207" s="25"/>
      <c r="B207" s="25"/>
      <c r="C207" s="25">
        <v>6060</v>
      </c>
      <c r="D207" s="25" t="s">
        <v>69</v>
      </c>
      <c r="E207" s="26">
        <v>6000</v>
      </c>
      <c r="F207" s="26">
        <v>5233.8</v>
      </c>
      <c r="G207" s="38">
        <f t="shared" si="3"/>
        <v>87.23</v>
      </c>
    </row>
    <row r="208" spans="1:7" ht="12.75">
      <c r="A208" s="22"/>
      <c r="B208" s="22">
        <v>80146</v>
      </c>
      <c r="C208" s="22"/>
      <c r="D208" s="22" t="s">
        <v>70</v>
      </c>
      <c r="E208" s="23">
        <f>E209+E210</f>
        <v>39695</v>
      </c>
      <c r="F208" s="23">
        <f>F209+F210</f>
        <v>34940.88</v>
      </c>
      <c r="G208" s="11">
        <f t="shared" si="3"/>
        <v>88.02</v>
      </c>
    </row>
    <row r="209" spans="1:7" ht="12.75">
      <c r="A209" s="21"/>
      <c r="B209" s="21"/>
      <c r="C209" s="21">
        <v>4410</v>
      </c>
      <c r="D209" s="21" t="s">
        <v>35</v>
      </c>
      <c r="E209" s="24">
        <v>16195</v>
      </c>
      <c r="F209" s="24">
        <v>12502.88</v>
      </c>
      <c r="G209" s="38">
        <f t="shared" si="3"/>
        <v>77.2</v>
      </c>
    </row>
    <row r="210" spans="1:7" ht="12.75">
      <c r="A210" s="21"/>
      <c r="B210" s="21"/>
      <c r="C210" s="21">
        <v>4700</v>
      </c>
      <c r="D210" s="21" t="s">
        <v>68</v>
      </c>
      <c r="E210" s="24">
        <v>23500</v>
      </c>
      <c r="F210" s="24">
        <v>22438</v>
      </c>
      <c r="G210" s="38">
        <f t="shared" si="3"/>
        <v>95.48</v>
      </c>
    </row>
    <row r="211" spans="1:7" ht="12.75">
      <c r="A211" s="21"/>
      <c r="B211" s="22">
        <v>80148</v>
      </c>
      <c r="C211" s="22"/>
      <c r="D211" s="22" t="s">
        <v>121</v>
      </c>
      <c r="E211" s="23">
        <f>SUM(E212:E223)</f>
        <v>153925</v>
      </c>
      <c r="F211" s="23">
        <f>SUM(F212:F223)</f>
        <v>140826.58</v>
      </c>
      <c r="G211" s="11">
        <f t="shared" si="3"/>
        <v>91.49</v>
      </c>
    </row>
    <row r="212" spans="1:7" ht="12.75">
      <c r="A212" s="21"/>
      <c r="B212" s="21"/>
      <c r="C212" s="21">
        <v>3020</v>
      </c>
      <c r="D212" s="21" t="s">
        <v>50</v>
      </c>
      <c r="E212" s="24">
        <v>800</v>
      </c>
      <c r="F212" s="24">
        <v>360</v>
      </c>
      <c r="G212" s="38">
        <f t="shared" si="3"/>
        <v>45</v>
      </c>
    </row>
    <row r="213" spans="1:7" ht="12.75">
      <c r="A213" s="21"/>
      <c r="B213" s="21"/>
      <c r="C213" s="21">
        <v>4010</v>
      </c>
      <c r="D213" s="21" t="s">
        <v>56</v>
      </c>
      <c r="E213" s="24">
        <v>107215</v>
      </c>
      <c r="F213" s="24">
        <v>100005.81</v>
      </c>
      <c r="G213" s="38">
        <f t="shared" si="3"/>
        <v>93.28</v>
      </c>
    </row>
    <row r="214" spans="1:7" ht="12.75">
      <c r="A214" s="21"/>
      <c r="B214" s="21"/>
      <c r="C214" s="21">
        <v>4040</v>
      </c>
      <c r="D214" s="21" t="s">
        <v>57</v>
      </c>
      <c r="E214" s="24">
        <v>7000</v>
      </c>
      <c r="F214" s="24">
        <v>6282.86</v>
      </c>
      <c r="G214" s="38">
        <f t="shared" si="3"/>
        <v>89.76</v>
      </c>
    </row>
    <row r="215" spans="1:7" ht="12.75">
      <c r="A215" s="21"/>
      <c r="B215" s="21"/>
      <c r="C215" s="21">
        <v>4110</v>
      </c>
      <c r="D215" s="21" t="s">
        <v>58</v>
      </c>
      <c r="E215" s="24">
        <v>17100</v>
      </c>
      <c r="F215" s="24">
        <v>14862.44</v>
      </c>
      <c r="G215" s="38">
        <f t="shared" si="3"/>
        <v>86.91</v>
      </c>
    </row>
    <row r="216" spans="1:7" ht="12.75">
      <c r="A216" s="21"/>
      <c r="B216" s="21"/>
      <c r="C216" s="21">
        <v>4120</v>
      </c>
      <c r="D216" s="21" t="s">
        <v>105</v>
      </c>
      <c r="E216" s="24">
        <v>3100</v>
      </c>
      <c r="F216" s="24">
        <v>2318.5</v>
      </c>
      <c r="G216" s="38">
        <f t="shared" si="3"/>
        <v>74.79</v>
      </c>
    </row>
    <row r="217" spans="1:7" ht="12.75">
      <c r="A217" s="21"/>
      <c r="B217" s="21"/>
      <c r="C217" s="21">
        <v>4170</v>
      </c>
      <c r="D217" s="21" t="s">
        <v>62</v>
      </c>
      <c r="E217" s="24">
        <v>2500</v>
      </c>
      <c r="F217" s="24">
        <v>1244</v>
      </c>
      <c r="G217" s="38">
        <f t="shared" si="3"/>
        <v>49.76</v>
      </c>
    </row>
    <row r="218" spans="1:7" ht="12.75">
      <c r="A218" s="21"/>
      <c r="B218" s="21"/>
      <c r="C218" s="21">
        <v>4210</v>
      </c>
      <c r="D218" s="21" t="s">
        <v>17</v>
      </c>
      <c r="E218" s="24">
        <v>7895</v>
      </c>
      <c r="F218" s="24">
        <v>7893.39</v>
      </c>
      <c r="G218" s="38">
        <f t="shared" si="3"/>
        <v>99.98</v>
      </c>
    </row>
    <row r="219" spans="1:7" ht="12.75">
      <c r="A219" s="21"/>
      <c r="B219" s="21"/>
      <c r="C219" s="21">
        <v>4280</v>
      </c>
      <c r="D219" s="21" t="s">
        <v>38</v>
      </c>
      <c r="E219" s="24">
        <v>500</v>
      </c>
      <c r="F219" s="24">
        <v>280</v>
      </c>
      <c r="G219" s="38">
        <f t="shared" si="3"/>
        <v>56</v>
      </c>
    </row>
    <row r="220" spans="1:7" ht="12.75">
      <c r="A220" s="21"/>
      <c r="B220" s="21"/>
      <c r="C220" s="21">
        <v>4300</v>
      </c>
      <c r="D220" s="21" t="s">
        <v>24</v>
      </c>
      <c r="E220" s="24">
        <v>305</v>
      </c>
      <c r="F220" s="24">
        <v>305</v>
      </c>
      <c r="G220" s="38">
        <f t="shared" si="3"/>
        <v>100</v>
      </c>
    </row>
    <row r="221" spans="1:7" ht="12.75">
      <c r="A221" s="21"/>
      <c r="B221" s="21"/>
      <c r="C221" s="21">
        <v>4440</v>
      </c>
      <c r="D221" s="21" t="s">
        <v>42</v>
      </c>
      <c r="E221" s="24">
        <v>6910</v>
      </c>
      <c r="F221" s="24">
        <v>6767.38</v>
      </c>
      <c r="G221" s="38">
        <f t="shared" si="3"/>
        <v>97.94</v>
      </c>
    </row>
    <row r="222" spans="1:7" ht="12.75">
      <c r="A222" s="21"/>
      <c r="B222" s="21"/>
      <c r="C222" s="21">
        <v>4740</v>
      </c>
      <c r="D222" s="21" t="s">
        <v>60</v>
      </c>
      <c r="E222" s="24">
        <v>500</v>
      </c>
      <c r="F222" s="24">
        <v>488.2</v>
      </c>
      <c r="G222" s="38">
        <f t="shared" si="3"/>
        <v>97.64</v>
      </c>
    </row>
    <row r="223" spans="1:7" ht="12.75">
      <c r="A223" s="21"/>
      <c r="B223" s="21"/>
      <c r="C223" s="21">
        <v>4750</v>
      </c>
      <c r="D223" s="21" t="s">
        <v>45</v>
      </c>
      <c r="E223" s="24">
        <v>100</v>
      </c>
      <c r="F223" s="24">
        <v>19</v>
      </c>
      <c r="G223" s="38">
        <f t="shared" si="3"/>
        <v>19</v>
      </c>
    </row>
    <row r="224" spans="1:7" ht="12.75">
      <c r="A224" s="22"/>
      <c r="B224" s="22">
        <v>80195</v>
      </c>
      <c r="C224" s="22"/>
      <c r="D224" s="22" t="s">
        <v>16</v>
      </c>
      <c r="E224" s="23">
        <f>E225+E226</f>
        <v>181934</v>
      </c>
      <c r="F224" s="23">
        <f>F225+F226</f>
        <v>168973.25</v>
      </c>
      <c r="G224" s="11">
        <f t="shared" si="3"/>
        <v>92.88</v>
      </c>
    </row>
    <row r="225" spans="1:7" ht="12.75">
      <c r="A225" s="21"/>
      <c r="B225" s="21"/>
      <c r="C225" s="21">
        <v>4300</v>
      </c>
      <c r="D225" s="21" t="s">
        <v>24</v>
      </c>
      <c r="E225" s="24">
        <v>41934</v>
      </c>
      <c r="F225" s="24">
        <v>36696</v>
      </c>
      <c r="G225" s="38">
        <f t="shared" si="3"/>
        <v>87.51</v>
      </c>
    </row>
    <row r="226" spans="1:7" ht="12.75">
      <c r="A226" s="21"/>
      <c r="B226" s="21"/>
      <c r="C226" s="21">
        <v>6060</v>
      </c>
      <c r="D226" s="25" t="s">
        <v>69</v>
      </c>
      <c r="E226" s="24">
        <v>140000</v>
      </c>
      <c r="F226" s="24">
        <v>132277.25</v>
      </c>
      <c r="G226" s="38">
        <f t="shared" si="3"/>
        <v>94.48</v>
      </c>
    </row>
    <row r="227" spans="1:7" ht="12.75">
      <c r="A227" s="22">
        <v>851</v>
      </c>
      <c r="B227" s="22"/>
      <c r="C227" s="22"/>
      <c r="D227" s="22" t="s">
        <v>71</v>
      </c>
      <c r="E227" s="23">
        <f>E228+E231+E244</f>
        <v>96000</v>
      </c>
      <c r="F227" s="23">
        <f>F228+F231+F244</f>
        <v>77143.13</v>
      </c>
      <c r="G227" s="11">
        <f t="shared" si="3"/>
        <v>80.36</v>
      </c>
    </row>
    <row r="228" spans="1:7" ht="12.75">
      <c r="A228" s="25"/>
      <c r="B228" s="27">
        <v>85153</v>
      </c>
      <c r="C228" s="25"/>
      <c r="D228" s="27" t="s">
        <v>72</v>
      </c>
      <c r="E228" s="28">
        <v>4000</v>
      </c>
      <c r="F228" s="28">
        <v>0</v>
      </c>
      <c r="G228" s="11">
        <f t="shared" si="3"/>
        <v>0</v>
      </c>
    </row>
    <row r="229" spans="1:7" ht="12.75">
      <c r="A229" s="25"/>
      <c r="B229" s="25"/>
      <c r="C229" s="25">
        <v>4210</v>
      </c>
      <c r="D229" s="21" t="s">
        <v>17</v>
      </c>
      <c r="E229" s="26">
        <v>2000</v>
      </c>
      <c r="F229" s="26">
        <v>0</v>
      </c>
      <c r="G229" s="38">
        <f t="shared" si="3"/>
        <v>0</v>
      </c>
    </row>
    <row r="230" spans="1:7" ht="12.75">
      <c r="A230" s="25"/>
      <c r="B230" s="25"/>
      <c r="C230" s="25">
        <v>4300</v>
      </c>
      <c r="D230" s="21" t="s">
        <v>24</v>
      </c>
      <c r="E230" s="26">
        <v>2000</v>
      </c>
      <c r="F230" s="26">
        <v>0</v>
      </c>
      <c r="G230" s="38">
        <f t="shared" si="3"/>
        <v>0</v>
      </c>
    </row>
    <row r="231" spans="1:7" ht="12.75">
      <c r="A231" s="25"/>
      <c r="B231" s="27">
        <v>85154</v>
      </c>
      <c r="C231" s="25"/>
      <c r="D231" s="27" t="s">
        <v>73</v>
      </c>
      <c r="E231" s="28">
        <f>SUM(E232:E243)</f>
        <v>90000</v>
      </c>
      <c r="F231" s="28">
        <f>SUM(F232:F243)</f>
        <v>75143.13</v>
      </c>
      <c r="G231" s="11">
        <f t="shared" si="3"/>
        <v>83.49</v>
      </c>
    </row>
    <row r="232" spans="1:7" ht="12.75">
      <c r="A232" s="25"/>
      <c r="B232" s="25"/>
      <c r="C232" s="25">
        <v>3110</v>
      </c>
      <c r="D232" s="25" t="s">
        <v>164</v>
      </c>
      <c r="E232" s="26">
        <v>5000</v>
      </c>
      <c r="F232" s="26">
        <v>4999.99</v>
      </c>
      <c r="G232" s="38">
        <f t="shared" si="3"/>
        <v>100</v>
      </c>
    </row>
    <row r="233" spans="1:7" ht="12.75">
      <c r="A233" s="25"/>
      <c r="B233" s="25"/>
      <c r="C233" s="25">
        <v>4010</v>
      </c>
      <c r="D233" s="21" t="s">
        <v>56</v>
      </c>
      <c r="E233" s="26">
        <v>34012</v>
      </c>
      <c r="F233" s="26">
        <v>34003.8</v>
      </c>
      <c r="G233" s="38">
        <f t="shared" si="3"/>
        <v>99.98</v>
      </c>
    </row>
    <row r="234" spans="1:7" ht="12.75">
      <c r="A234" s="25"/>
      <c r="B234" s="25"/>
      <c r="C234" s="25">
        <v>4040</v>
      </c>
      <c r="D234" s="21" t="s">
        <v>57</v>
      </c>
      <c r="E234" s="26">
        <v>1853</v>
      </c>
      <c r="F234" s="26">
        <v>1853</v>
      </c>
      <c r="G234" s="38">
        <f t="shared" si="3"/>
        <v>100</v>
      </c>
    </row>
    <row r="235" spans="1:7" ht="12.75">
      <c r="A235" s="25"/>
      <c r="B235" s="25"/>
      <c r="C235" s="25">
        <v>4110</v>
      </c>
      <c r="D235" s="21" t="s">
        <v>58</v>
      </c>
      <c r="E235" s="26">
        <v>5500</v>
      </c>
      <c r="F235" s="26">
        <v>5446.66</v>
      </c>
      <c r="G235" s="38">
        <f t="shared" si="3"/>
        <v>99.03</v>
      </c>
    </row>
    <row r="236" spans="1:7" ht="12.75">
      <c r="A236" s="25"/>
      <c r="B236" s="25"/>
      <c r="C236" s="25">
        <v>4120</v>
      </c>
      <c r="D236" s="21" t="s">
        <v>105</v>
      </c>
      <c r="E236" s="26">
        <v>879</v>
      </c>
      <c r="F236" s="26">
        <v>664.04</v>
      </c>
      <c r="G236" s="38">
        <f t="shared" si="3"/>
        <v>75.54</v>
      </c>
    </row>
    <row r="237" spans="1:7" ht="12.75">
      <c r="A237" s="25"/>
      <c r="B237" s="25"/>
      <c r="C237" s="25">
        <v>4170</v>
      </c>
      <c r="D237" s="21" t="s">
        <v>62</v>
      </c>
      <c r="E237" s="26">
        <v>20000</v>
      </c>
      <c r="F237" s="26">
        <v>14755.2</v>
      </c>
      <c r="G237" s="38">
        <f t="shared" si="3"/>
        <v>73.78</v>
      </c>
    </row>
    <row r="238" spans="1:7" ht="12.75">
      <c r="A238" s="25"/>
      <c r="B238" s="25"/>
      <c r="C238" s="25">
        <v>4210</v>
      </c>
      <c r="D238" s="21" t="s">
        <v>17</v>
      </c>
      <c r="E238" s="26">
        <v>8956</v>
      </c>
      <c r="F238" s="26">
        <v>4789.07</v>
      </c>
      <c r="G238" s="38">
        <f t="shared" si="3"/>
        <v>53.47</v>
      </c>
    </row>
    <row r="239" spans="1:7" ht="12.75">
      <c r="A239" s="25"/>
      <c r="B239" s="25"/>
      <c r="C239" s="25">
        <v>4300</v>
      </c>
      <c r="D239" s="21" t="s">
        <v>24</v>
      </c>
      <c r="E239" s="26">
        <v>9500</v>
      </c>
      <c r="F239" s="26">
        <v>6998.8</v>
      </c>
      <c r="G239" s="38">
        <f t="shared" si="3"/>
        <v>73.67</v>
      </c>
    </row>
    <row r="240" spans="1:7" ht="12.75">
      <c r="A240" s="25"/>
      <c r="B240" s="25"/>
      <c r="C240" s="25">
        <v>4410</v>
      </c>
      <c r="D240" s="21" t="s">
        <v>35</v>
      </c>
      <c r="E240" s="26">
        <v>800</v>
      </c>
      <c r="F240" s="26">
        <v>0</v>
      </c>
      <c r="G240" s="38">
        <f t="shared" si="3"/>
        <v>0</v>
      </c>
    </row>
    <row r="241" spans="1:7" ht="12.75">
      <c r="A241" s="25"/>
      <c r="B241" s="25"/>
      <c r="C241" s="25">
        <v>4440</v>
      </c>
      <c r="D241" s="21" t="s">
        <v>42</v>
      </c>
      <c r="E241" s="26">
        <v>1800</v>
      </c>
      <c r="F241" s="26">
        <v>1382.57</v>
      </c>
      <c r="G241" s="38">
        <f t="shared" si="3"/>
        <v>76.81</v>
      </c>
    </row>
    <row r="242" spans="1:7" ht="12.75">
      <c r="A242" s="25"/>
      <c r="B242" s="25"/>
      <c r="C242" s="25">
        <v>4700</v>
      </c>
      <c r="D242" s="21" t="s">
        <v>68</v>
      </c>
      <c r="E242" s="26">
        <v>1200</v>
      </c>
      <c r="F242" s="26">
        <v>250</v>
      </c>
      <c r="G242" s="38">
        <f t="shared" si="3"/>
        <v>20.83</v>
      </c>
    </row>
    <row r="243" spans="1:7" ht="12.75">
      <c r="A243" s="25"/>
      <c r="B243" s="25"/>
      <c r="C243" s="25">
        <v>4740</v>
      </c>
      <c r="D243" s="21" t="s">
        <v>60</v>
      </c>
      <c r="E243" s="26">
        <v>500</v>
      </c>
      <c r="F243" s="26">
        <v>0</v>
      </c>
      <c r="G243" s="38">
        <f t="shared" si="3"/>
        <v>0</v>
      </c>
    </row>
    <row r="244" spans="1:7" ht="11.25" customHeight="1">
      <c r="A244" s="25"/>
      <c r="B244" s="27">
        <v>85158</v>
      </c>
      <c r="C244" s="25"/>
      <c r="D244" s="27" t="s">
        <v>75</v>
      </c>
      <c r="E244" s="28">
        <v>2000</v>
      </c>
      <c r="F244" s="28">
        <v>2000</v>
      </c>
      <c r="G244" s="11">
        <f t="shared" si="3"/>
        <v>100</v>
      </c>
    </row>
    <row r="245" spans="1:7" ht="36.75" customHeight="1">
      <c r="A245" s="25"/>
      <c r="B245" s="25"/>
      <c r="C245" s="29">
        <v>2310</v>
      </c>
      <c r="D245" s="18" t="s">
        <v>76</v>
      </c>
      <c r="E245" s="26">
        <v>2000</v>
      </c>
      <c r="F245" s="26">
        <v>2000</v>
      </c>
      <c r="G245" s="11">
        <f t="shared" si="3"/>
        <v>100</v>
      </c>
    </row>
    <row r="246" spans="1:7" ht="13.5" customHeight="1">
      <c r="A246" s="27">
        <v>852</v>
      </c>
      <c r="B246" s="25"/>
      <c r="C246" s="25"/>
      <c r="D246" s="30" t="s">
        <v>77</v>
      </c>
      <c r="E246" s="28">
        <f>E247+E249+E269+E271+E273+E275+E294+E296</f>
        <v>8901570</v>
      </c>
      <c r="F246" s="28">
        <f>F247+F249+F269+F271+F273++F275+F294+F296</f>
        <v>8639971.5</v>
      </c>
      <c r="G246" s="11">
        <f t="shared" si="3"/>
        <v>97.06</v>
      </c>
    </row>
    <row r="247" spans="1:7" ht="13.5" customHeight="1">
      <c r="A247" s="25"/>
      <c r="B247" s="27">
        <v>85202</v>
      </c>
      <c r="C247" s="25"/>
      <c r="D247" s="30" t="s">
        <v>78</v>
      </c>
      <c r="E247" s="28">
        <v>52650</v>
      </c>
      <c r="F247" s="28">
        <v>52622.75</v>
      </c>
      <c r="G247" s="11">
        <f t="shared" si="3"/>
        <v>99.95</v>
      </c>
    </row>
    <row r="248" spans="1:7" ht="25.5">
      <c r="A248" s="25"/>
      <c r="B248" s="25"/>
      <c r="C248" s="25">
        <v>4330</v>
      </c>
      <c r="D248" s="35" t="s">
        <v>108</v>
      </c>
      <c r="E248" s="26">
        <v>52650</v>
      </c>
      <c r="F248" s="26">
        <v>52622.75</v>
      </c>
      <c r="G248" s="38">
        <f t="shared" si="3"/>
        <v>99.95</v>
      </c>
    </row>
    <row r="249" spans="1:7" ht="38.25">
      <c r="A249" s="25"/>
      <c r="B249" s="27">
        <v>85212</v>
      </c>
      <c r="C249" s="25"/>
      <c r="D249" s="30" t="s">
        <v>157</v>
      </c>
      <c r="E249" s="28">
        <f>SUM(E250:E268)</f>
        <v>6266167</v>
      </c>
      <c r="F249" s="28">
        <f>SUM(F250:F268)</f>
        <v>6243802.98</v>
      </c>
      <c r="G249" s="11">
        <f t="shared" si="3"/>
        <v>99.64</v>
      </c>
    </row>
    <row r="250" spans="1:7" ht="12.75">
      <c r="A250" s="25"/>
      <c r="B250" s="27"/>
      <c r="C250" s="25">
        <v>3020</v>
      </c>
      <c r="D250" s="21" t="s">
        <v>50</v>
      </c>
      <c r="E250" s="39">
        <v>750</v>
      </c>
      <c r="F250" s="39">
        <v>728</v>
      </c>
      <c r="G250" s="38">
        <f t="shared" si="3"/>
        <v>97.07</v>
      </c>
    </row>
    <row r="251" spans="1:7" ht="12.75">
      <c r="A251" s="25"/>
      <c r="B251" s="25"/>
      <c r="C251" s="25">
        <v>3110</v>
      </c>
      <c r="D251" s="25" t="s">
        <v>164</v>
      </c>
      <c r="E251" s="39">
        <v>5830910</v>
      </c>
      <c r="F251" s="39">
        <v>5828494.45</v>
      </c>
      <c r="G251" s="38">
        <f t="shared" si="3"/>
        <v>99.96</v>
      </c>
    </row>
    <row r="252" spans="1:7" ht="12.75">
      <c r="A252" s="25"/>
      <c r="B252" s="25"/>
      <c r="C252" s="25">
        <v>4010</v>
      </c>
      <c r="D252" s="21" t="s">
        <v>56</v>
      </c>
      <c r="E252" s="39">
        <v>74288</v>
      </c>
      <c r="F252" s="39">
        <v>74280.03</v>
      </c>
      <c r="G252" s="38">
        <f t="shared" si="3"/>
        <v>99.99</v>
      </c>
    </row>
    <row r="253" spans="1:7" ht="12.75">
      <c r="A253" s="25"/>
      <c r="B253" s="25"/>
      <c r="C253" s="25">
        <v>4040</v>
      </c>
      <c r="D253" s="21" t="s">
        <v>57</v>
      </c>
      <c r="E253" s="39">
        <v>4650</v>
      </c>
      <c r="F253" s="39">
        <v>4599.3</v>
      </c>
      <c r="G253" s="38">
        <f t="shared" si="3"/>
        <v>98.91</v>
      </c>
    </row>
    <row r="254" spans="1:7" ht="12.75">
      <c r="A254" s="25"/>
      <c r="B254" s="25"/>
      <c r="C254" s="25">
        <v>4110</v>
      </c>
      <c r="D254" s="21" t="s">
        <v>58</v>
      </c>
      <c r="E254" s="39">
        <v>262564</v>
      </c>
      <c r="F254" s="39">
        <v>249166.8</v>
      </c>
      <c r="G254" s="38">
        <f t="shared" si="3"/>
        <v>94.9</v>
      </c>
    </row>
    <row r="255" spans="1:7" ht="12.75">
      <c r="A255" s="25"/>
      <c r="B255" s="25"/>
      <c r="C255" s="25">
        <v>4120</v>
      </c>
      <c r="D255" s="21" t="s">
        <v>105</v>
      </c>
      <c r="E255" s="39">
        <v>2033</v>
      </c>
      <c r="F255" s="39">
        <v>2010.26</v>
      </c>
      <c r="G255" s="38">
        <f t="shared" si="3"/>
        <v>98.88</v>
      </c>
    </row>
    <row r="256" spans="1:7" ht="12.75">
      <c r="A256" s="25"/>
      <c r="B256" s="25"/>
      <c r="C256" s="25">
        <v>4170</v>
      </c>
      <c r="D256" s="21" t="s">
        <v>62</v>
      </c>
      <c r="E256" s="39">
        <v>3378</v>
      </c>
      <c r="F256" s="39">
        <v>3378</v>
      </c>
      <c r="G256" s="38">
        <f t="shared" si="3"/>
        <v>100</v>
      </c>
    </row>
    <row r="257" spans="1:7" ht="12.75">
      <c r="A257" s="25"/>
      <c r="B257" s="25"/>
      <c r="C257" s="25">
        <v>4210</v>
      </c>
      <c r="D257" s="21" t="s">
        <v>17</v>
      </c>
      <c r="E257" s="39">
        <v>16291</v>
      </c>
      <c r="F257" s="39">
        <v>15881.22</v>
      </c>
      <c r="G257" s="38">
        <f t="shared" si="3"/>
        <v>97.48</v>
      </c>
    </row>
    <row r="258" spans="1:7" ht="12.75">
      <c r="A258" s="25"/>
      <c r="B258" s="25"/>
      <c r="C258" s="25">
        <v>4260</v>
      </c>
      <c r="D258" s="21" t="s">
        <v>37</v>
      </c>
      <c r="E258" s="39">
        <v>9000</v>
      </c>
      <c r="F258" s="39">
        <v>8038.72</v>
      </c>
      <c r="G258" s="38">
        <f t="shared" si="3"/>
        <v>89.32</v>
      </c>
    </row>
    <row r="259" spans="1:7" ht="12.75">
      <c r="A259" s="25"/>
      <c r="B259" s="25"/>
      <c r="C259" s="25">
        <v>4270</v>
      </c>
      <c r="D259" s="21" t="s">
        <v>23</v>
      </c>
      <c r="E259" s="39">
        <v>1100</v>
      </c>
      <c r="F259" s="39">
        <v>722.48</v>
      </c>
      <c r="G259" s="38">
        <f t="shared" si="3"/>
        <v>65.68</v>
      </c>
    </row>
    <row r="260" spans="1:7" ht="12.75">
      <c r="A260" s="25"/>
      <c r="B260" s="25"/>
      <c r="C260" s="25">
        <v>4280</v>
      </c>
      <c r="D260" s="21" t="s">
        <v>38</v>
      </c>
      <c r="E260" s="39">
        <v>100</v>
      </c>
      <c r="F260" s="39">
        <v>50</v>
      </c>
      <c r="G260" s="38">
        <f t="shared" si="3"/>
        <v>50</v>
      </c>
    </row>
    <row r="261" spans="1:7" ht="12.75">
      <c r="A261" s="25"/>
      <c r="B261" s="25"/>
      <c r="C261" s="25">
        <v>4300</v>
      </c>
      <c r="D261" s="21" t="s">
        <v>24</v>
      </c>
      <c r="E261" s="39">
        <v>31812</v>
      </c>
      <c r="F261" s="39">
        <v>30170.46</v>
      </c>
      <c r="G261" s="38">
        <f t="shared" si="3"/>
        <v>94.84</v>
      </c>
    </row>
    <row r="262" spans="1:7" ht="12.75">
      <c r="A262" s="25"/>
      <c r="B262" s="25"/>
      <c r="C262" s="25">
        <v>4350</v>
      </c>
      <c r="D262" s="21" t="s">
        <v>39</v>
      </c>
      <c r="E262" s="39">
        <v>660</v>
      </c>
      <c r="F262" s="39">
        <v>471.68</v>
      </c>
      <c r="G262" s="38">
        <f t="shared" si="3"/>
        <v>71.47</v>
      </c>
    </row>
    <row r="263" spans="1:7" ht="12.75">
      <c r="A263" s="25"/>
      <c r="B263" s="25"/>
      <c r="C263" s="25">
        <v>4370</v>
      </c>
      <c r="D263" s="21" t="s">
        <v>41</v>
      </c>
      <c r="E263" s="39">
        <v>2400</v>
      </c>
      <c r="F263" s="39">
        <v>2024.7</v>
      </c>
      <c r="G263" s="38">
        <f t="shared" si="3"/>
        <v>84.36</v>
      </c>
    </row>
    <row r="264" spans="1:7" ht="12.75">
      <c r="A264" s="25"/>
      <c r="B264" s="25"/>
      <c r="C264" s="25">
        <v>4410</v>
      </c>
      <c r="D264" s="21" t="s">
        <v>35</v>
      </c>
      <c r="E264" s="39">
        <v>1225</v>
      </c>
      <c r="F264" s="39">
        <v>740.1</v>
      </c>
      <c r="G264" s="38">
        <f t="shared" si="3"/>
        <v>60.42</v>
      </c>
    </row>
    <row r="265" spans="1:7" ht="12.75">
      <c r="A265" s="25"/>
      <c r="B265" s="25"/>
      <c r="C265" s="25">
        <v>4440</v>
      </c>
      <c r="D265" s="21" t="s">
        <v>42</v>
      </c>
      <c r="E265" s="39">
        <v>4156</v>
      </c>
      <c r="F265" s="39">
        <v>4034.41</v>
      </c>
      <c r="G265" s="38">
        <f t="shared" si="3"/>
        <v>97.07</v>
      </c>
    </row>
    <row r="266" spans="1:7" ht="12.75">
      <c r="A266" s="25"/>
      <c r="B266" s="25"/>
      <c r="C266" s="25">
        <v>4700</v>
      </c>
      <c r="D266" s="21" t="s">
        <v>68</v>
      </c>
      <c r="E266" s="39">
        <v>6540</v>
      </c>
      <c r="F266" s="39">
        <v>5307</v>
      </c>
      <c r="G266" s="38">
        <f t="shared" si="3"/>
        <v>81.15</v>
      </c>
    </row>
    <row r="267" spans="1:7" ht="12.75">
      <c r="A267" s="25"/>
      <c r="B267" s="25"/>
      <c r="C267" s="25">
        <v>4740</v>
      </c>
      <c r="D267" s="21" t="s">
        <v>60</v>
      </c>
      <c r="E267" s="39">
        <v>2380</v>
      </c>
      <c r="F267" s="39">
        <v>2335.3</v>
      </c>
      <c r="G267" s="38">
        <f aca="true" t="shared" si="4" ref="G267:G350">F267/E267%</f>
        <v>98.12</v>
      </c>
    </row>
    <row r="268" spans="1:7" ht="12.75">
      <c r="A268" s="25"/>
      <c r="B268" s="25"/>
      <c r="C268" s="25">
        <v>4750</v>
      </c>
      <c r="D268" s="21" t="s">
        <v>45</v>
      </c>
      <c r="E268" s="39">
        <v>11930</v>
      </c>
      <c r="F268" s="39">
        <v>11370.07</v>
      </c>
      <c r="G268" s="38">
        <f t="shared" si="4"/>
        <v>95.31</v>
      </c>
    </row>
    <row r="269" spans="1:7" ht="38.25">
      <c r="A269" s="25"/>
      <c r="B269" s="27">
        <v>85213</v>
      </c>
      <c r="C269" s="25"/>
      <c r="D269" s="30" t="s">
        <v>158</v>
      </c>
      <c r="E269" s="28">
        <v>49100</v>
      </c>
      <c r="F269" s="28">
        <v>49100</v>
      </c>
      <c r="G269" s="11">
        <f t="shared" si="4"/>
        <v>100</v>
      </c>
    </row>
    <row r="270" spans="1:7" ht="12.75">
      <c r="A270" s="25"/>
      <c r="B270" s="25"/>
      <c r="C270" s="25">
        <v>4130</v>
      </c>
      <c r="D270" s="31" t="s">
        <v>79</v>
      </c>
      <c r="E270" s="26">
        <v>49100</v>
      </c>
      <c r="F270" s="26">
        <v>49100</v>
      </c>
      <c r="G270" s="38">
        <f t="shared" si="4"/>
        <v>100</v>
      </c>
    </row>
    <row r="271" spans="1:7" ht="25.5">
      <c r="A271" s="25"/>
      <c r="B271" s="27">
        <v>85214</v>
      </c>
      <c r="C271" s="25"/>
      <c r="D271" s="30" t="s">
        <v>159</v>
      </c>
      <c r="E271" s="28">
        <v>1494558</v>
      </c>
      <c r="F271" s="28">
        <v>1439010.3</v>
      </c>
      <c r="G271" s="11">
        <f t="shared" si="4"/>
        <v>96.28</v>
      </c>
    </row>
    <row r="272" spans="1:7" ht="12.75">
      <c r="A272" s="25"/>
      <c r="B272" s="25"/>
      <c r="C272" s="25">
        <v>3110</v>
      </c>
      <c r="D272" s="25" t="s">
        <v>74</v>
      </c>
      <c r="E272" s="26">
        <v>1494558</v>
      </c>
      <c r="F272" s="26">
        <v>1439010.3</v>
      </c>
      <c r="G272" s="38">
        <f t="shared" si="4"/>
        <v>96.28</v>
      </c>
    </row>
    <row r="273" spans="1:7" ht="12.75">
      <c r="A273" s="25"/>
      <c r="B273" s="27">
        <v>85215</v>
      </c>
      <c r="C273" s="25"/>
      <c r="D273" s="30" t="s">
        <v>80</v>
      </c>
      <c r="E273" s="32">
        <v>335000</v>
      </c>
      <c r="F273" s="27">
        <v>242842.28</v>
      </c>
      <c r="G273" s="11">
        <f t="shared" si="4"/>
        <v>72.49</v>
      </c>
    </row>
    <row r="274" spans="1:7" ht="12.75">
      <c r="A274" s="25"/>
      <c r="B274" s="25"/>
      <c r="C274" s="25">
        <v>3110</v>
      </c>
      <c r="D274" s="25" t="s">
        <v>74</v>
      </c>
      <c r="E274" s="33">
        <v>335000</v>
      </c>
      <c r="F274" s="25">
        <v>242842.28</v>
      </c>
      <c r="G274" s="38">
        <f t="shared" si="4"/>
        <v>72.49</v>
      </c>
    </row>
    <row r="275" spans="1:7" ht="12.75">
      <c r="A275" s="25"/>
      <c r="B275" s="27">
        <v>85219</v>
      </c>
      <c r="C275" s="25"/>
      <c r="D275" s="30" t="s">
        <v>81</v>
      </c>
      <c r="E275" s="28">
        <f>SUM(E276:E293)</f>
        <v>404934</v>
      </c>
      <c r="F275" s="28">
        <f>SUM(F276:F293)</f>
        <v>384318.01</v>
      </c>
      <c r="G275" s="11">
        <f t="shared" si="4"/>
        <v>94.91</v>
      </c>
    </row>
    <row r="276" spans="1:7" ht="12.75">
      <c r="A276" s="25"/>
      <c r="B276" s="27"/>
      <c r="C276" s="25">
        <v>3020</v>
      </c>
      <c r="D276" s="21" t="s">
        <v>50</v>
      </c>
      <c r="E276" s="39">
        <v>1750</v>
      </c>
      <c r="F276" s="39">
        <v>500</v>
      </c>
      <c r="G276" s="38">
        <f t="shared" si="4"/>
        <v>28.57</v>
      </c>
    </row>
    <row r="277" spans="1:7" ht="12.75">
      <c r="A277" s="25"/>
      <c r="B277" s="25"/>
      <c r="C277" s="25">
        <v>4010</v>
      </c>
      <c r="D277" s="21" t="s">
        <v>56</v>
      </c>
      <c r="E277" s="39">
        <v>251691</v>
      </c>
      <c r="F277" s="39">
        <v>236642.94</v>
      </c>
      <c r="G277" s="38">
        <f t="shared" si="4"/>
        <v>94.02</v>
      </c>
    </row>
    <row r="278" spans="1:7" ht="12.75">
      <c r="A278" s="25"/>
      <c r="B278" s="25"/>
      <c r="C278" s="25">
        <v>4040</v>
      </c>
      <c r="D278" s="21" t="s">
        <v>57</v>
      </c>
      <c r="E278" s="39">
        <v>18020</v>
      </c>
      <c r="F278" s="39">
        <v>17814.3</v>
      </c>
      <c r="G278" s="38">
        <f t="shared" si="4"/>
        <v>98.86</v>
      </c>
    </row>
    <row r="279" spans="1:7" ht="12.75">
      <c r="A279" s="25"/>
      <c r="B279" s="25"/>
      <c r="C279" s="25">
        <v>4110</v>
      </c>
      <c r="D279" s="21" t="s">
        <v>58</v>
      </c>
      <c r="E279" s="39">
        <v>37261</v>
      </c>
      <c r="F279" s="39">
        <v>37099.19</v>
      </c>
      <c r="G279" s="38">
        <f t="shared" si="4"/>
        <v>99.57</v>
      </c>
    </row>
    <row r="280" spans="1:7" ht="12.75">
      <c r="A280" s="25"/>
      <c r="B280" s="25"/>
      <c r="C280" s="25">
        <v>4120</v>
      </c>
      <c r="D280" s="21" t="s">
        <v>105</v>
      </c>
      <c r="E280" s="39">
        <v>6012</v>
      </c>
      <c r="F280" s="39">
        <v>5927.68</v>
      </c>
      <c r="G280" s="38">
        <f t="shared" si="4"/>
        <v>98.6</v>
      </c>
    </row>
    <row r="281" spans="1:7" ht="12.75">
      <c r="A281" s="25"/>
      <c r="B281" s="25"/>
      <c r="C281" s="25">
        <v>4170</v>
      </c>
      <c r="D281" s="21" t="s">
        <v>62</v>
      </c>
      <c r="E281" s="39">
        <v>600</v>
      </c>
      <c r="F281" s="39">
        <v>376</v>
      </c>
      <c r="G281" s="38">
        <f t="shared" si="4"/>
        <v>62.67</v>
      </c>
    </row>
    <row r="282" spans="1:7" ht="12.75">
      <c r="A282" s="25"/>
      <c r="B282" s="25"/>
      <c r="C282" s="25">
        <v>4210</v>
      </c>
      <c r="D282" s="21" t="s">
        <v>17</v>
      </c>
      <c r="E282" s="39">
        <v>13200</v>
      </c>
      <c r="F282" s="39">
        <v>13118.32</v>
      </c>
      <c r="G282" s="38">
        <f t="shared" si="4"/>
        <v>99.38</v>
      </c>
    </row>
    <row r="283" spans="1:7" ht="12.75">
      <c r="A283" s="25"/>
      <c r="B283" s="25"/>
      <c r="C283" s="25">
        <v>4260</v>
      </c>
      <c r="D283" s="21" t="s">
        <v>37</v>
      </c>
      <c r="E283" s="39">
        <v>12700</v>
      </c>
      <c r="F283" s="39">
        <v>12109.62</v>
      </c>
      <c r="G283" s="38">
        <f t="shared" si="4"/>
        <v>95.35</v>
      </c>
    </row>
    <row r="284" spans="1:7" ht="12.75">
      <c r="A284" s="25"/>
      <c r="B284" s="25"/>
      <c r="C284" s="25">
        <v>4270</v>
      </c>
      <c r="D284" s="21" t="s">
        <v>23</v>
      </c>
      <c r="E284" s="39">
        <v>20480</v>
      </c>
      <c r="F284" s="39">
        <v>20048.04</v>
      </c>
      <c r="G284" s="38">
        <f t="shared" si="4"/>
        <v>97.89</v>
      </c>
    </row>
    <row r="285" spans="1:7" ht="12.75">
      <c r="A285" s="25"/>
      <c r="B285" s="25"/>
      <c r="C285" s="25">
        <v>4280</v>
      </c>
      <c r="D285" s="21" t="s">
        <v>38</v>
      </c>
      <c r="E285" s="39">
        <v>220</v>
      </c>
      <c r="F285" s="39">
        <v>220</v>
      </c>
      <c r="G285" s="38">
        <f t="shared" si="4"/>
        <v>100</v>
      </c>
    </row>
    <row r="286" spans="1:7" ht="12.75">
      <c r="A286" s="25"/>
      <c r="B286" s="25"/>
      <c r="C286" s="25">
        <v>4300</v>
      </c>
      <c r="D286" s="21" t="s">
        <v>24</v>
      </c>
      <c r="E286" s="39">
        <v>18000</v>
      </c>
      <c r="F286" s="39">
        <v>17654</v>
      </c>
      <c r="G286" s="38">
        <f t="shared" si="4"/>
        <v>98.08</v>
      </c>
    </row>
    <row r="287" spans="1:7" ht="12.75">
      <c r="A287" s="25"/>
      <c r="B287" s="25"/>
      <c r="C287" s="25">
        <v>4350</v>
      </c>
      <c r="D287" s="21" t="s">
        <v>39</v>
      </c>
      <c r="E287" s="39">
        <v>1040</v>
      </c>
      <c r="F287" s="39">
        <v>699.82</v>
      </c>
      <c r="G287" s="38">
        <f t="shared" si="4"/>
        <v>67.29</v>
      </c>
    </row>
    <row r="288" spans="1:7" ht="12.75">
      <c r="A288" s="25"/>
      <c r="B288" s="25"/>
      <c r="C288" s="25">
        <v>4370</v>
      </c>
      <c r="D288" s="21" t="s">
        <v>41</v>
      </c>
      <c r="E288" s="39">
        <v>2760</v>
      </c>
      <c r="F288" s="39">
        <v>1863.97</v>
      </c>
      <c r="G288" s="38">
        <f t="shared" si="4"/>
        <v>67.54</v>
      </c>
    </row>
    <row r="289" spans="1:7" ht="12.75">
      <c r="A289" s="25"/>
      <c r="B289" s="25"/>
      <c r="C289" s="25">
        <v>4410</v>
      </c>
      <c r="D289" s="21" t="s">
        <v>35</v>
      </c>
      <c r="E289" s="39">
        <v>800</v>
      </c>
      <c r="F289" s="39">
        <v>763.48</v>
      </c>
      <c r="G289" s="38">
        <f t="shared" si="4"/>
        <v>95.44</v>
      </c>
    </row>
    <row r="290" spans="1:7" ht="12.75">
      <c r="A290" s="25"/>
      <c r="B290" s="25"/>
      <c r="C290" s="25">
        <v>4440</v>
      </c>
      <c r="D290" s="21" t="s">
        <v>42</v>
      </c>
      <c r="E290" s="39">
        <v>8100</v>
      </c>
      <c r="F290" s="39">
        <v>7893.94</v>
      </c>
      <c r="G290" s="38">
        <f t="shared" si="4"/>
        <v>97.46</v>
      </c>
    </row>
    <row r="291" spans="1:7" ht="12.75">
      <c r="A291" s="25"/>
      <c r="B291" s="25"/>
      <c r="C291" s="25">
        <v>4700</v>
      </c>
      <c r="D291" s="21" t="s">
        <v>68</v>
      </c>
      <c r="E291" s="39">
        <v>2000</v>
      </c>
      <c r="F291" s="39">
        <v>1946.2</v>
      </c>
      <c r="G291" s="38">
        <f t="shared" si="4"/>
        <v>97.31</v>
      </c>
    </row>
    <row r="292" spans="1:7" ht="12.75">
      <c r="A292" s="25"/>
      <c r="B292" s="25"/>
      <c r="C292" s="25">
        <v>4740</v>
      </c>
      <c r="D292" s="21" t="s">
        <v>60</v>
      </c>
      <c r="E292" s="39">
        <v>1500</v>
      </c>
      <c r="F292" s="39">
        <v>1491.65</v>
      </c>
      <c r="G292" s="38">
        <f t="shared" si="4"/>
        <v>99.44</v>
      </c>
    </row>
    <row r="293" spans="1:7" ht="12.75">
      <c r="A293" s="25"/>
      <c r="B293" s="25"/>
      <c r="C293" s="25">
        <v>4750</v>
      </c>
      <c r="D293" s="21" t="s">
        <v>45</v>
      </c>
      <c r="E293" s="39">
        <v>8800</v>
      </c>
      <c r="F293" s="39">
        <v>8148.86</v>
      </c>
      <c r="G293" s="38">
        <f t="shared" si="4"/>
        <v>92.6</v>
      </c>
    </row>
    <row r="294" spans="1:7" ht="25.5">
      <c r="A294" s="25"/>
      <c r="B294" s="27">
        <v>85228</v>
      </c>
      <c r="C294" s="25"/>
      <c r="D294" s="22" t="s">
        <v>160</v>
      </c>
      <c r="E294" s="28">
        <v>12000</v>
      </c>
      <c r="F294" s="28">
        <v>5796</v>
      </c>
      <c r="G294" s="11">
        <f t="shared" si="4"/>
        <v>48.3</v>
      </c>
    </row>
    <row r="295" spans="1:7" ht="12.75">
      <c r="A295" s="25"/>
      <c r="B295" s="25"/>
      <c r="C295" s="25">
        <v>3110</v>
      </c>
      <c r="D295" s="25" t="s">
        <v>74</v>
      </c>
      <c r="E295" s="26">
        <v>12000</v>
      </c>
      <c r="F295" s="26">
        <v>5796</v>
      </c>
      <c r="G295" s="38">
        <f t="shared" si="4"/>
        <v>48.3</v>
      </c>
    </row>
    <row r="296" spans="1:7" ht="15">
      <c r="A296" s="25"/>
      <c r="B296" s="27">
        <v>85295</v>
      </c>
      <c r="C296" s="25"/>
      <c r="D296" s="34" t="s">
        <v>82</v>
      </c>
      <c r="E296" s="28">
        <v>287161</v>
      </c>
      <c r="F296" s="28">
        <v>222479.18</v>
      </c>
      <c r="G296" s="11">
        <f t="shared" si="4"/>
        <v>77.48</v>
      </c>
    </row>
    <row r="297" spans="1:7" ht="12.75">
      <c r="A297" s="25"/>
      <c r="B297" s="25"/>
      <c r="C297" s="25">
        <v>3110</v>
      </c>
      <c r="D297" s="25" t="s">
        <v>74</v>
      </c>
      <c r="E297" s="26">
        <v>287161</v>
      </c>
      <c r="F297" s="26">
        <v>222479.18</v>
      </c>
      <c r="G297" s="38">
        <f t="shared" si="4"/>
        <v>77.48</v>
      </c>
    </row>
    <row r="298" spans="1:7" ht="12.75">
      <c r="A298" s="27">
        <v>853</v>
      </c>
      <c r="B298" s="25"/>
      <c r="C298" s="25"/>
      <c r="D298" s="27" t="s">
        <v>83</v>
      </c>
      <c r="E298" s="28">
        <f>E299+E307</f>
        <v>278787</v>
      </c>
      <c r="F298" s="28">
        <f>F299+F307</f>
        <v>273503.29</v>
      </c>
      <c r="G298" s="11">
        <f t="shared" si="4"/>
        <v>98.1</v>
      </c>
    </row>
    <row r="299" spans="1:7" ht="25.5">
      <c r="A299" s="25"/>
      <c r="B299" s="27">
        <v>85311</v>
      </c>
      <c r="C299" s="25"/>
      <c r="D299" s="30" t="s">
        <v>161</v>
      </c>
      <c r="E299" s="28">
        <f>SUM(E300:E306)</f>
        <v>158000</v>
      </c>
      <c r="F299" s="28">
        <f>SUM(F300:F306)</f>
        <v>154792.47</v>
      </c>
      <c r="G299" s="11">
        <f t="shared" si="4"/>
        <v>97.97</v>
      </c>
    </row>
    <row r="300" spans="1:9" ht="25.5">
      <c r="A300" s="25"/>
      <c r="B300" s="25"/>
      <c r="C300" s="25">
        <v>2570</v>
      </c>
      <c r="D300" s="35" t="s">
        <v>104</v>
      </c>
      <c r="E300" s="39">
        <v>4000</v>
      </c>
      <c r="F300" s="39">
        <v>4000</v>
      </c>
      <c r="G300" s="38">
        <f t="shared" si="4"/>
        <v>100</v>
      </c>
      <c r="I300" t="s">
        <v>109</v>
      </c>
    </row>
    <row r="301" spans="1:7" ht="12.75">
      <c r="A301" s="25"/>
      <c r="B301" s="25"/>
      <c r="C301" s="25">
        <v>4210</v>
      </c>
      <c r="D301" s="21" t="s">
        <v>17</v>
      </c>
      <c r="E301" s="39">
        <v>1914</v>
      </c>
      <c r="F301" s="39">
        <v>1423.74</v>
      </c>
      <c r="G301" s="38">
        <f t="shared" si="4"/>
        <v>74.39</v>
      </c>
    </row>
    <row r="302" spans="1:7" ht="12.75">
      <c r="A302" s="25"/>
      <c r="B302" s="25"/>
      <c r="C302" s="25">
        <v>4270</v>
      </c>
      <c r="D302" s="21" t="s">
        <v>23</v>
      </c>
      <c r="E302" s="39">
        <v>64416</v>
      </c>
      <c r="F302" s="39">
        <v>64416</v>
      </c>
      <c r="G302" s="38">
        <f t="shared" si="4"/>
        <v>100</v>
      </c>
    </row>
    <row r="303" spans="1:7" ht="12.75">
      <c r="A303" s="25"/>
      <c r="B303" s="25"/>
      <c r="C303" s="25">
        <v>4300</v>
      </c>
      <c r="D303" s="21" t="s">
        <v>24</v>
      </c>
      <c r="E303" s="39">
        <v>12</v>
      </c>
      <c r="F303" s="39">
        <v>12</v>
      </c>
      <c r="G303" s="38">
        <f t="shared" si="4"/>
        <v>100</v>
      </c>
    </row>
    <row r="304" spans="1:7" ht="12.75">
      <c r="A304" s="25"/>
      <c r="B304" s="25"/>
      <c r="C304" s="25">
        <v>4580</v>
      </c>
      <c r="D304" s="21" t="s">
        <v>96</v>
      </c>
      <c r="E304" s="39">
        <v>1419</v>
      </c>
      <c r="F304" s="39">
        <v>1418.63</v>
      </c>
      <c r="G304" s="38">
        <f t="shared" si="4"/>
        <v>99.97</v>
      </c>
    </row>
    <row r="305" spans="1:7" ht="12.75">
      <c r="A305" s="25"/>
      <c r="B305" s="25"/>
      <c r="C305" s="25">
        <v>6050</v>
      </c>
      <c r="D305" s="25" t="s">
        <v>21</v>
      </c>
      <c r="E305" s="39">
        <v>65000</v>
      </c>
      <c r="F305" s="39">
        <v>62283.33</v>
      </c>
      <c r="G305" s="38">
        <f t="shared" si="4"/>
        <v>95.82</v>
      </c>
    </row>
    <row r="306" spans="1:7" ht="12.75">
      <c r="A306" s="25"/>
      <c r="B306" s="25"/>
      <c r="C306" s="25">
        <v>8550</v>
      </c>
      <c r="D306" s="25" t="s">
        <v>122</v>
      </c>
      <c r="E306" s="39">
        <v>21239</v>
      </c>
      <c r="F306" s="39">
        <v>21238.77</v>
      </c>
      <c r="G306" s="38">
        <f t="shared" si="4"/>
        <v>100</v>
      </c>
    </row>
    <row r="307" spans="1:7" ht="12.75">
      <c r="A307" s="25"/>
      <c r="B307" s="27">
        <v>85395</v>
      </c>
      <c r="C307" s="25"/>
      <c r="D307" s="27" t="s">
        <v>16</v>
      </c>
      <c r="E307" s="28">
        <f>SUM(E308:E332)</f>
        <v>120787</v>
      </c>
      <c r="F307" s="28">
        <f>SUM(F308:F332)</f>
        <v>118710.82</v>
      </c>
      <c r="G307" s="11">
        <f t="shared" si="4"/>
        <v>98.28</v>
      </c>
    </row>
    <row r="308" spans="1:7" ht="51">
      <c r="A308" s="25"/>
      <c r="B308" s="25"/>
      <c r="C308" s="25">
        <v>3119</v>
      </c>
      <c r="D308" s="35" t="s">
        <v>123</v>
      </c>
      <c r="E308" s="39">
        <v>12661</v>
      </c>
      <c r="F308" s="39">
        <v>10957.38</v>
      </c>
      <c r="G308" s="38">
        <f t="shared" si="4"/>
        <v>86.54</v>
      </c>
    </row>
    <row r="309" spans="1:7" ht="51">
      <c r="A309" s="25"/>
      <c r="B309" s="25"/>
      <c r="C309" s="25">
        <v>4018</v>
      </c>
      <c r="D309" s="35" t="s">
        <v>136</v>
      </c>
      <c r="E309" s="39">
        <v>35805</v>
      </c>
      <c r="F309" s="39">
        <v>35770.72</v>
      </c>
      <c r="G309" s="38">
        <f t="shared" si="4"/>
        <v>99.9</v>
      </c>
    </row>
    <row r="310" spans="1:7" ht="51">
      <c r="A310" s="25"/>
      <c r="B310" s="25"/>
      <c r="C310" s="25">
        <v>4019</v>
      </c>
      <c r="D310" s="35" t="s">
        <v>124</v>
      </c>
      <c r="E310" s="39">
        <v>1946</v>
      </c>
      <c r="F310" s="39">
        <v>1893.75</v>
      </c>
      <c r="G310" s="38">
        <f t="shared" si="4"/>
        <v>97.32</v>
      </c>
    </row>
    <row r="311" spans="1:7" ht="51">
      <c r="A311" s="25"/>
      <c r="B311" s="25"/>
      <c r="C311" s="25">
        <v>4118</v>
      </c>
      <c r="D311" s="21" t="s">
        <v>137</v>
      </c>
      <c r="E311" s="39">
        <v>5440</v>
      </c>
      <c r="F311" s="39">
        <v>5404.21</v>
      </c>
      <c r="G311" s="38">
        <f t="shared" si="4"/>
        <v>99.34</v>
      </c>
    </row>
    <row r="312" spans="1:7" ht="51">
      <c r="A312" s="25"/>
      <c r="B312" s="25"/>
      <c r="C312" s="25">
        <v>4119</v>
      </c>
      <c r="D312" s="21" t="s">
        <v>125</v>
      </c>
      <c r="E312" s="39">
        <v>308</v>
      </c>
      <c r="F312" s="39">
        <v>286.1</v>
      </c>
      <c r="G312" s="38">
        <f t="shared" si="4"/>
        <v>92.89</v>
      </c>
    </row>
    <row r="313" spans="1:7" ht="51">
      <c r="A313" s="25"/>
      <c r="B313" s="25"/>
      <c r="C313" s="25">
        <v>4128</v>
      </c>
      <c r="D313" s="21" t="s">
        <v>144</v>
      </c>
      <c r="E313" s="39">
        <v>879</v>
      </c>
      <c r="F313" s="39">
        <v>871.72</v>
      </c>
      <c r="G313" s="38">
        <f t="shared" si="4"/>
        <v>99.17</v>
      </c>
    </row>
    <row r="314" spans="1:7" ht="51">
      <c r="A314" s="25"/>
      <c r="B314" s="25"/>
      <c r="C314" s="25">
        <v>4129</v>
      </c>
      <c r="D314" s="21" t="s">
        <v>126</v>
      </c>
      <c r="E314" s="39">
        <v>57</v>
      </c>
      <c r="F314" s="39">
        <v>46.12</v>
      </c>
      <c r="G314" s="38">
        <f t="shared" si="4"/>
        <v>80.91</v>
      </c>
    </row>
    <row r="315" spans="1:7" ht="51">
      <c r="A315" s="25"/>
      <c r="B315" s="25"/>
      <c r="C315" s="25">
        <v>4218</v>
      </c>
      <c r="D315" s="21" t="s">
        <v>145</v>
      </c>
      <c r="E315" s="39">
        <v>8871</v>
      </c>
      <c r="F315" s="39">
        <v>8862.6</v>
      </c>
      <c r="G315" s="38">
        <f t="shared" si="4"/>
        <v>99.91</v>
      </c>
    </row>
    <row r="316" spans="1:7" ht="51">
      <c r="A316" s="25"/>
      <c r="B316" s="25"/>
      <c r="C316" s="25">
        <v>4219</v>
      </c>
      <c r="D316" s="21" t="s">
        <v>127</v>
      </c>
      <c r="E316" s="39">
        <v>479</v>
      </c>
      <c r="F316" s="39">
        <v>469</v>
      </c>
      <c r="G316" s="38">
        <f t="shared" si="4"/>
        <v>97.91</v>
      </c>
    </row>
    <row r="317" spans="1:7" ht="51">
      <c r="A317" s="25"/>
      <c r="B317" s="25"/>
      <c r="C317" s="25">
        <v>4268</v>
      </c>
      <c r="D317" s="21" t="s">
        <v>138</v>
      </c>
      <c r="E317" s="39">
        <v>1291</v>
      </c>
      <c r="F317" s="39">
        <v>1276.42</v>
      </c>
      <c r="G317" s="38">
        <f t="shared" si="4"/>
        <v>98.87</v>
      </c>
    </row>
    <row r="318" spans="1:7" ht="51">
      <c r="A318" s="25"/>
      <c r="B318" s="25"/>
      <c r="C318" s="25">
        <v>4269</v>
      </c>
      <c r="D318" s="21" t="s">
        <v>128</v>
      </c>
      <c r="E318" s="39">
        <v>79</v>
      </c>
      <c r="F318" s="39">
        <v>67.58</v>
      </c>
      <c r="G318" s="38">
        <f t="shared" si="4"/>
        <v>85.54</v>
      </c>
    </row>
    <row r="319" spans="1:7" ht="51">
      <c r="A319" s="25"/>
      <c r="B319" s="25"/>
      <c r="C319" s="25">
        <v>4308</v>
      </c>
      <c r="D319" s="21" t="s">
        <v>139</v>
      </c>
      <c r="E319" s="39">
        <v>46695</v>
      </c>
      <c r="F319" s="39">
        <v>46653</v>
      </c>
      <c r="G319" s="38">
        <f t="shared" si="4"/>
        <v>99.91</v>
      </c>
    </row>
    <row r="320" spans="1:7" ht="51">
      <c r="A320" s="25"/>
      <c r="B320" s="25"/>
      <c r="C320" s="25">
        <v>4309</v>
      </c>
      <c r="D320" s="21" t="s">
        <v>129</v>
      </c>
      <c r="E320" s="39">
        <v>2522</v>
      </c>
      <c r="F320" s="39">
        <v>2470.4</v>
      </c>
      <c r="G320" s="38">
        <f t="shared" si="4"/>
        <v>97.95</v>
      </c>
    </row>
    <row r="321" spans="1:7" ht="51">
      <c r="A321" s="25"/>
      <c r="B321" s="25"/>
      <c r="C321" s="25">
        <v>4358</v>
      </c>
      <c r="D321" s="21" t="s">
        <v>146</v>
      </c>
      <c r="E321" s="39">
        <v>115</v>
      </c>
      <c r="F321" s="39">
        <v>115</v>
      </c>
      <c r="G321" s="38">
        <f t="shared" si="4"/>
        <v>100</v>
      </c>
    </row>
    <row r="322" spans="1:7" ht="51">
      <c r="A322" s="25"/>
      <c r="B322" s="25"/>
      <c r="C322" s="25">
        <v>4359</v>
      </c>
      <c r="D322" s="21" t="s">
        <v>130</v>
      </c>
      <c r="E322" s="39">
        <v>6</v>
      </c>
      <c r="F322" s="39">
        <v>6</v>
      </c>
      <c r="G322" s="38">
        <f t="shared" si="4"/>
        <v>100</v>
      </c>
    </row>
    <row r="323" spans="1:7" ht="51">
      <c r="A323" s="25"/>
      <c r="B323" s="25"/>
      <c r="C323" s="25">
        <v>4378</v>
      </c>
      <c r="D323" s="21" t="s">
        <v>147</v>
      </c>
      <c r="E323" s="39">
        <v>523</v>
      </c>
      <c r="F323" s="39">
        <v>523</v>
      </c>
      <c r="G323" s="38">
        <f t="shared" si="4"/>
        <v>100</v>
      </c>
    </row>
    <row r="324" spans="1:7" ht="51">
      <c r="A324" s="25"/>
      <c r="B324" s="25"/>
      <c r="C324" s="25">
        <v>4379</v>
      </c>
      <c r="D324" s="21" t="s">
        <v>131</v>
      </c>
      <c r="E324" s="39">
        <v>43</v>
      </c>
      <c r="F324" s="39">
        <v>28</v>
      </c>
      <c r="G324" s="38">
        <f t="shared" si="4"/>
        <v>65.12</v>
      </c>
    </row>
    <row r="325" spans="1:7" ht="51">
      <c r="A325" s="25"/>
      <c r="B325" s="25"/>
      <c r="C325" s="25">
        <v>4418</v>
      </c>
      <c r="D325" s="21" t="s">
        <v>140</v>
      </c>
      <c r="E325" s="39">
        <v>37</v>
      </c>
      <c r="F325" s="39">
        <v>36.09</v>
      </c>
      <c r="G325" s="38">
        <f t="shared" si="4"/>
        <v>97.54</v>
      </c>
    </row>
    <row r="326" spans="1:7" ht="51">
      <c r="A326" s="25"/>
      <c r="B326" s="25"/>
      <c r="C326" s="25">
        <v>4419</v>
      </c>
      <c r="D326" s="21" t="s">
        <v>132</v>
      </c>
      <c r="E326" s="39">
        <v>17</v>
      </c>
      <c r="F326" s="39">
        <v>1.91</v>
      </c>
      <c r="G326" s="38">
        <f t="shared" si="4"/>
        <v>11.24</v>
      </c>
    </row>
    <row r="327" spans="1:7" ht="51">
      <c r="A327" s="25"/>
      <c r="B327" s="25"/>
      <c r="C327" s="25">
        <v>4448</v>
      </c>
      <c r="D327" s="21" t="s">
        <v>141</v>
      </c>
      <c r="E327" s="39">
        <v>575</v>
      </c>
      <c r="F327" s="39">
        <v>574.01</v>
      </c>
      <c r="G327" s="38">
        <f t="shared" si="4"/>
        <v>99.83</v>
      </c>
    </row>
    <row r="328" spans="1:7" ht="51">
      <c r="A328" s="25"/>
      <c r="B328" s="25"/>
      <c r="C328" s="25">
        <v>4449</v>
      </c>
      <c r="D328" s="21" t="s">
        <v>133</v>
      </c>
      <c r="E328" s="39">
        <v>40</v>
      </c>
      <c r="F328" s="39">
        <v>30</v>
      </c>
      <c r="G328" s="38">
        <f t="shared" si="4"/>
        <v>75</v>
      </c>
    </row>
    <row r="329" spans="1:7" ht="51">
      <c r="A329" s="25"/>
      <c r="B329" s="25"/>
      <c r="C329" s="25">
        <v>4748</v>
      </c>
      <c r="D329" s="21" t="s">
        <v>143</v>
      </c>
      <c r="E329" s="39">
        <v>36</v>
      </c>
      <c r="F329" s="39">
        <v>35.91</v>
      </c>
      <c r="G329" s="38">
        <f t="shared" si="4"/>
        <v>99.75</v>
      </c>
    </row>
    <row r="330" spans="1:7" ht="51">
      <c r="A330" s="25"/>
      <c r="B330" s="25"/>
      <c r="C330" s="25">
        <v>4749</v>
      </c>
      <c r="D330" s="21" t="s">
        <v>134</v>
      </c>
      <c r="E330" s="39">
        <v>12</v>
      </c>
      <c r="F330" s="39">
        <v>1.9</v>
      </c>
      <c r="G330" s="38">
        <f t="shared" si="4"/>
        <v>15.83</v>
      </c>
    </row>
    <row r="331" spans="1:7" ht="51">
      <c r="A331" s="25"/>
      <c r="B331" s="25"/>
      <c r="C331" s="25">
        <v>4758</v>
      </c>
      <c r="D331" s="21" t="s">
        <v>142</v>
      </c>
      <c r="E331" s="39">
        <v>2223</v>
      </c>
      <c r="F331" s="39">
        <v>2213</v>
      </c>
      <c r="G331" s="38">
        <f t="shared" si="4"/>
        <v>99.55</v>
      </c>
    </row>
    <row r="332" spans="1:7" ht="51">
      <c r="A332" s="25"/>
      <c r="B332" s="25"/>
      <c r="C332" s="25">
        <v>4759</v>
      </c>
      <c r="D332" s="21" t="s">
        <v>135</v>
      </c>
      <c r="E332" s="39">
        <v>127</v>
      </c>
      <c r="F332" s="39">
        <v>117</v>
      </c>
      <c r="G332" s="38">
        <f t="shared" si="4"/>
        <v>92.13</v>
      </c>
    </row>
    <row r="333" spans="1:7" ht="12.75">
      <c r="A333" s="27">
        <v>854</v>
      </c>
      <c r="B333" s="25"/>
      <c r="C333" s="25"/>
      <c r="D333" s="27" t="s">
        <v>84</v>
      </c>
      <c r="E333" s="28">
        <f>E334+E343+E346</f>
        <v>725324</v>
      </c>
      <c r="F333" s="28">
        <f>F334+F343+F346</f>
        <v>690406.33</v>
      </c>
      <c r="G333" s="11">
        <f t="shared" si="4"/>
        <v>95.19</v>
      </c>
    </row>
    <row r="334" spans="1:7" ht="12.75">
      <c r="A334" s="25"/>
      <c r="B334" s="22">
        <v>85401</v>
      </c>
      <c r="C334" s="22"/>
      <c r="D334" s="22" t="s">
        <v>85</v>
      </c>
      <c r="E334" s="23">
        <f>SUM(E335:E342)</f>
        <v>338862</v>
      </c>
      <c r="F334" s="23">
        <f>SUM(F335:F342)</f>
        <v>332962.84</v>
      </c>
      <c r="G334" s="11">
        <f t="shared" si="4"/>
        <v>98.26</v>
      </c>
    </row>
    <row r="335" spans="1:7" ht="12.75">
      <c r="A335" s="22"/>
      <c r="B335" s="21"/>
      <c r="C335" s="21">
        <v>3020</v>
      </c>
      <c r="D335" s="21" t="s">
        <v>50</v>
      </c>
      <c r="E335" s="24">
        <v>24258</v>
      </c>
      <c r="F335" s="24">
        <v>23999.4</v>
      </c>
      <c r="G335" s="38">
        <f t="shared" si="4"/>
        <v>98.93</v>
      </c>
    </row>
    <row r="336" spans="1:7" ht="12.75">
      <c r="A336" s="21"/>
      <c r="B336" s="21"/>
      <c r="C336" s="21">
        <v>4010</v>
      </c>
      <c r="D336" s="21" t="s">
        <v>56</v>
      </c>
      <c r="E336" s="24">
        <v>223404</v>
      </c>
      <c r="F336" s="24">
        <v>221833.3</v>
      </c>
      <c r="G336" s="38">
        <f t="shared" si="4"/>
        <v>99.3</v>
      </c>
    </row>
    <row r="337" spans="1:7" ht="12.75">
      <c r="A337" s="21"/>
      <c r="B337" s="21"/>
      <c r="C337" s="21">
        <v>4040</v>
      </c>
      <c r="D337" s="21" t="s">
        <v>57</v>
      </c>
      <c r="E337" s="24">
        <v>15400</v>
      </c>
      <c r="F337" s="24">
        <v>15340.55</v>
      </c>
      <c r="G337" s="38">
        <f t="shared" si="4"/>
        <v>99.61</v>
      </c>
    </row>
    <row r="338" spans="1:7" ht="12.75">
      <c r="A338" s="21"/>
      <c r="B338" s="21"/>
      <c r="C338" s="21">
        <v>4110</v>
      </c>
      <c r="D338" s="21" t="s">
        <v>58</v>
      </c>
      <c r="E338" s="24">
        <v>41500</v>
      </c>
      <c r="F338" s="24">
        <v>39935.37</v>
      </c>
      <c r="G338" s="38">
        <f t="shared" si="4"/>
        <v>96.23</v>
      </c>
    </row>
    <row r="339" spans="1:7" ht="12.75">
      <c r="A339" s="21"/>
      <c r="B339" s="21"/>
      <c r="C339" s="21">
        <v>4120</v>
      </c>
      <c r="D339" s="21" t="s">
        <v>105</v>
      </c>
      <c r="E339" s="24">
        <v>6800</v>
      </c>
      <c r="F339" s="24">
        <v>6367.61</v>
      </c>
      <c r="G339" s="38">
        <f t="shared" si="4"/>
        <v>93.64</v>
      </c>
    </row>
    <row r="340" spans="1:7" ht="12.75">
      <c r="A340" s="21"/>
      <c r="B340" s="21"/>
      <c r="C340" s="21">
        <v>4210</v>
      </c>
      <c r="D340" s="21" t="s">
        <v>17</v>
      </c>
      <c r="E340" s="24">
        <v>5200</v>
      </c>
      <c r="F340" s="24">
        <v>5148.51</v>
      </c>
      <c r="G340" s="38">
        <f t="shared" si="4"/>
        <v>99.01</v>
      </c>
    </row>
    <row r="341" spans="1:7" ht="12.75">
      <c r="A341" s="21"/>
      <c r="B341" s="21"/>
      <c r="C341" s="21">
        <v>4280</v>
      </c>
      <c r="D341" s="21" t="s">
        <v>38</v>
      </c>
      <c r="E341" s="24">
        <v>600</v>
      </c>
      <c r="F341" s="24">
        <v>120</v>
      </c>
      <c r="G341" s="38">
        <f t="shared" si="4"/>
        <v>20</v>
      </c>
    </row>
    <row r="342" spans="1:7" ht="12.75">
      <c r="A342" s="21"/>
      <c r="B342" s="21"/>
      <c r="C342" s="21">
        <v>4440</v>
      </c>
      <c r="D342" s="21" t="s">
        <v>42</v>
      </c>
      <c r="E342" s="24">
        <v>21700</v>
      </c>
      <c r="F342" s="24">
        <v>20218.1</v>
      </c>
      <c r="G342" s="38">
        <f t="shared" si="4"/>
        <v>93.17</v>
      </c>
    </row>
    <row r="343" spans="1:7" ht="12.75">
      <c r="A343" s="21"/>
      <c r="B343" s="22">
        <v>85415</v>
      </c>
      <c r="C343" s="22"/>
      <c r="D343" s="22" t="s">
        <v>86</v>
      </c>
      <c r="E343" s="23">
        <f>E344+E345</f>
        <v>384437</v>
      </c>
      <c r="F343" s="23">
        <f>F344+F345</f>
        <v>357394.49</v>
      </c>
      <c r="G343" s="11">
        <f t="shared" si="4"/>
        <v>92.97</v>
      </c>
    </row>
    <row r="344" spans="1:7" ht="12.75">
      <c r="A344" s="22"/>
      <c r="B344" s="21"/>
      <c r="C344" s="21">
        <v>3240</v>
      </c>
      <c r="D344" s="21" t="s">
        <v>87</v>
      </c>
      <c r="E344" s="24">
        <v>365989</v>
      </c>
      <c r="F344" s="24">
        <v>344299.59</v>
      </c>
      <c r="G344" s="38">
        <f t="shared" si="4"/>
        <v>94.07</v>
      </c>
    </row>
    <row r="345" spans="1:7" ht="12.75">
      <c r="A345" s="21"/>
      <c r="B345" s="21"/>
      <c r="C345" s="21">
        <v>3260</v>
      </c>
      <c r="D345" s="21" t="s">
        <v>88</v>
      </c>
      <c r="E345" s="24">
        <v>18448</v>
      </c>
      <c r="F345" s="24">
        <v>13094.9</v>
      </c>
      <c r="G345" s="38">
        <f t="shared" si="4"/>
        <v>70.98</v>
      </c>
    </row>
    <row r="346" spans="1:7" ht="12.75">
      <c r="A346" s="21"/>
      <c r="B346" s="22">
        <v>85446</v>
      </c>
      <c r="C346" s="22"/>
      <c r="D346" s="22" t="s">
        <v>70</v>
      </c>
      <c r="E346" s="23">
        <v>2025</v>
      </c>
      <c r="F346" s="23">
        <v>49</v>
      </c>
      <c r="G346" s="11">
        <f t="shared" si="4"/>
        <v>2.42</v>
      </c>
    </row>
    <row r="347" spans="1:7" ht="12.75">
      <c r="A347" s="21"/>
      <c r="B347" s="21"/>
      <c r="C347" s="21">
        <v>4410</v>
      </c>
      <c r="D347" s="21" t="s">
        <v>35</v>
      </c>
      <c r="E347" s="24">
        <v>2025</v>
      </c>
      <c r="F347" s="24">
        <v>49</v>
      </c>
      <c r="G347" s="38">
        <f t="shared" si="4"/>
        <v>2.42</v>
      </c>
    </row>
    <row r="348" spans="1:7" ht="12.75">
      <c r="A348" s="27">
        <v>900</v>
      </c>
      <c r="B348" s="25"/>
      <c r="C348" s="25"/>
      <c r="D348" s="27" t="s">
        <v>89</v>
      </c>
      <c r="E348" s="28">
        <f>E349+E352+E354+E358+E363+E366+E368</f>
        <v>2090150</v>
      </c>
      <c r="F348" s="28">
        <f>F349+F352+F354+F358+F363+F366+F368</f>
        <v>1739849.54</v>
      </c>
      <c r="G348" s="11">
        <f t="shared" si="4"/>
        <v>83.24</v>
      </c>
    </row>
    <row r="349" spans="1:7" ht="12.75">
      <c r="A349" s="25"/>
      <c r="B349" s="27">
        <v>90001</v>
      </c>
      <c r="C349" s="25"/>
      <c r="D349" s="27" t="s">
        <v>162</v>
      </c>
      <c r="E349" s="28">
        <f>E350+E351</f>
        <v>790000</v>
      </c>
      <c r="F349" s="28">
        <f>F350+F351</f>
        <v>638333.54</v>
      </c>
      <c r="G349" s="11">
        <f t="shared" si="4"/>
        <v>80.8</v>
      </c>
    </row>
    <row r="350" spans="1:7" ht="26.25" customHeight="1">
      <c r="A350" s="25"/>
      <c r="B350" s="25"/>
      <c r="C350" s="25">
        <v>2900</v>
      </c>
      <c r="D350" s="31" t="s">
        <v>90</v>
      </c>
      <c r="E350" s="26">
        <v>40000</v>
      </c>
      <c r="F350" s="26">
        <v>36700</v>
      </c>
      <c r="G350" s="38">
        <f t="shared" si="4"/>
        <v>91.75</v>
      </c>
    </row>
    <row r="351" spans="1:7" ht="12.75">
      <c r="A351" s="25"/>
      <c r="B351" s="25"/>
      <c r="C351" s="25">
        <v>6050</v>
      </c>
      <c r="D351" s="25" t="s">
        <v>21</v>
      </c>
      <c r="E351" s="26">
        <v>750000</v>
      </c>
      <c r="F351" s="26">
        <v>601633.54</v>
      </c>
      <c r="G351" s="38">
        <f aca="true" t="shared" si="5" ref="G351:G395">F351/E351%</f>
        <v>80.22</v>
      </c>
    </row>
    <row r="352" spans="1:7" ht="12.75">
      <c r="A352" s="25"/>
      <c r="B352" s="27">
        <v>90003</v>
      </c>
      <c r="C352" s="25"/>
      <c r="D352" s="27" t="s">
        <v>91</v>
      </c>
      <c r="E352" s="28">
        <v>60000</v>
      </c>
      <c r="F352" s="28">
        <v>55003</v>
      </c>
      <c r="G352" s="11">
        <f t="shared" si="5"/>
        <v>91.67</v>
      </c>
    </row>
    <row r="353" spans="1:7" ht="12.75">
      <c r="A353" s="25"/>
      <c r="B353" s="25"/>
      <c r="C353" s="25">
        <v>4300</v>
      </c>
      <c r="D353" s="21" t="s">
        <v>24</v>
      </c>
      <c r="E353" s="26">
        <v>60000</v>
      </c>
      <c r="F353" s="26">
        <v>55003</v>
      </c>
      <c r="G353" s="38">
        <f t="shared" si="5"/>
        <v>91.67</v>
      </c>
    </row>
    <row r="354" spans="1:7" ht="12.75">
      <c r="A354" s="25"/>
      <c r="B354" s="27">
        <v>90004</v>
      </c>
      <c r="C354" s="25"/>
      <c r="D354" s="27" t="s">
        <v>92</v>
      </c>
      <c r="E354" s="28">
        <f>SUM(E355:E357)</f>
        <v>56500</v>
      </c>
      <c r="F354" s="28">
        <f>SUM(F355:F357)</f>
        <v>42065.42</v>
      </c>
      <c r="G354" s="11">
        <f t="shared" si="5"/>
        <v>74.45</v>
      </c>
    </row>
    <row r="355" spans="1:7" ht="12.75">
      <c r="A355" s="25"/>
      <c r="B355" s="27"/>
      <c r="C355" s="25">
        <v>4210</v>
      </c>
      <c r="D355" s="21" t="s">
        <v>17</v>
      </c>
      <c r="E355" s="39">
        <v>11500</v>
      </c>
      <c r="F355" s="39">
        <v>4995.26</v>
      </c>
      <c r="G355" s="38">
        <f t="shared" si="5"/>
        <v>43.44</v>
      </c>
    </row>
    <row r="356" spans="1:7" ht="12.75">
      <c r="A356" s="25"/>
      <c r="B356" s="25"/>
      <c r="C356" s="25">
        <v>4270</v>
      </c>
      <c r="D356" s="21" t="s">
        <v>23</v>
      </c>
      <c r="E356" s="26">
        <v>2500</v>
      </c>
      <c r="F356" s="26">
        <v>2370.21</v>
      </c>
      <c r="G356" s="38">
        <f t="shared" si="5"/>
        <v>94.81</v>
      </c>
    </row>
    <row r="357" spans="1:7" ht="12.75">
      <c r="A357" s="25"/>
      <c r="B357" s="25"/>
      <c r="C357" s="25">
        <v>4300</v>
      </c>
      <c r="D357" s="21" t="s">
        <v>24</v>
      </c>
      <c r="E357" s="26">
        <v>42500</v>
      </c>
      <c r="F357" s="26">
        <v>34699.95</v>
      </c>
      <c r="G357" s="38">
        <f t="shared" si="5"/>
        <v>81.65</v>
      </c>
    </row>
    <row r="358" spans="1:7" ht="12.75">
      <c r="A358" s="25"/>
      <c r="B358" s="27">
        <v>90015</v>
      </c>
      <c r="C358" s="25"/>
      <c r="D358" s="27" t="s">
        <v>111</v>
      </c>
      <c r="E358" s="28">
        <f>SUM(E359:E362)</f>
        <v>265000</v>
      </c>
      <c r="F358" s="28">
        <f>SUM(F359:F362)</f>
        <v>225556.62</v>
      </c>
      <c r="G358" s="11">
        <f t="shared" si="5"/>
        <v>85.12</v>
      </c>
    </row>
    <row r="359" spans="1:7" ht="12.75">
      <c r="A359" s="25"/>
      <c r="B359" s="27"/>
      <c r="C359" s="25">
        <v>4210</v>
      </c>
      <c r="D359" s="21" t="s">
        <v>17</v>
      </c>
      <c r="E359" s="39">
        <v>2000</v>
      </c>
      <c r="F359" s="39">
        <v>0</v>
      </c>
      <c r="G359" s="38">
        <f t="shared" si="5"/>
        <v>0</v>
      </c>
    </row>
    <row r="360" spans="1:7" ht="12.75">
      <c r="A360" s="25"/>
      <c r="B360" s="25"/>
      <c r="C360" s="25">
        <v>4260</v>
      </c>
      <c r="D360" s="21" t="s">
        <v>37</v>
      </c>
      <c r="E360" s="26">
        <v>150000</v>
      </c>
      <c r="F360" s="26">
        <v>121447.47</v>
      </c>
      <c r="G360" s="38">
        <f t="shared" si="5"/>
        <v>80.96</v>
      </c>
    </row>
    <row r="361" spans="1:7" ht="12.75">
      <c r="A361" s="25"/>
      <c r="B361" s="25"/>
      <c r="C361" s="25">
        <v>4300</v>
      </c>
      <c r="D361" s="21" t="s">
        <v>24</v>
      </c>
      <c r="E361" s="26">
        <v>56000</v>
      </c>
      <c r="F361" s="26">
        <v>48819.85</v>
      </c>
      <c r="G361" s="38">
        <f t="shared" si="5"/>
        <v>87.18</v>
      </c>
    </row>
    <row r="362" spans="1:7" ht="12.75">
      <c r="A362" s="25"/>
      <c r="B362" s="25"/>
      <c r="C362" s="25">
        <v>6050</v>
      </c>
      <c r="D362" s="25" t="s">
        <v>21</v>
      </c>
      <c r="E362" s="26">
        <v>57000</v>
      </c>
      <c r="F362" s="26">
        <v>55289.3</v>
      </c>
      <c r="G362" s="38">
        <f t="shared" si="5"/>
        <v>97</v>
      </c>
    </row>
    <row r="363" spans="1:7" ht="12.75">
      <c r="A363" s="25"/>
      <c r="B363" s="27">
        <v>90017</v>
      </c>
      <c r="C363" s="25"/>
      <c r="D363" s="27" t="s">
        <v>93</v>
      </c>
      <c r="E363" s="28">
        <f>E364+E365</f>
        <v>91400</v>
      </c>
      <c r="F363" s="28">
        <f>F364+F365</f>
        <v>77362.72</v>
      </c>
      <c r="G363" s="11">
        <f t="shared" si="5"/>
        <v>84.64</v>
      </c>
    </row>
    <row r="364" spans="1:7" ht="12.75">
      <c r="A364" s="25"/>
      <c r="B364" s="25"/>
      <c r="C364" s="25">
        <v>2650</v>
      </c>
      <c r="D364" s="25" t="s">
        <v>94</v>
      </c>
      <c r="E364" s="26">
        <v>41400</v>
      </c>
      <c r="F364" s="26">
        <v>31536.72</v>
      </c>
      <c r="G364" s="38">
        <f t="shared" si="5"/>
        <v>76.18</v>
      </c>
    </row>
    <row r="365" spans="1:7" ht="12.75">
      <c r="A365" s="25"/>
      <c r="B365" s="25"/>
      <c r="C365" s="25">
        <v>6060</v>
      </c>
      <c r="D365" s="25" t="s">
        <v>69</v>
      </c>
      <c r="E365" s="26">
        <v>50000</v>
      </c>
      <c r="F365" s="26">
        <v>45826</v>
      </c>
      <c r="G365" s="38">
        <f t="shared" si="5"/>
        <v>91.65</v>
      </c>
    </row>
    <row r="366" spans="1:7" ht="25.5">
      <c r="A366" s="25"/>
      <c r="B366" s="27">
        <v>90019</v>
      </c>
      <c r="C366" s="25"/>
      <c r="D366" s="30" t="s">
        <v>163</v>
      </c>
      <c r="E366" s="28">
        <v>5000</v>
      </c>
      <c r="F366" s="28">
        <v>1238</v>
      </c>
      <c r="G366" s="11">
        <f t="shared" si="5"/>
        <v>24.76</v>
      </c>
    </row>
    <row r="367" spans="1:7" ht="12.75">
      <c r="A367" s="25"/>
      <c r="B367" s="25"/>
      <c r="C367" s="25">
        <v>4430</v>
      </c>
      <c r="D367" s="25" t="s">
        <v>18</v>
      </c>
      <c r="E367" s="26">
        <v>5000</v>
      </c>
      <c r="F367" s="26">
        <v>1238</v>
      </c>
      <c r="G367" s="38">
        <f t="shared" si="5"/>
        <v>24.76</v>
      </c>
    </row>
    <row r="368" spans="1:7" ht="12.75">
      <c r="A368" s="25"/>
      <c r="B368" s="27">
        <v>90095</v>
      </c>
      <c r="C368" s="25"/>
      <c r="D368" s="27" t="s">
        <v>16</v>
      </c>
      <c r="E368" s="28">
        <f>SUM(E369:E382)</f>
        <v>822250</v>
      </c>
      <c r="F368" s="28">
        <f>SUM(F369:F382)</f>
        <v>700290.24</v>
      </c>
      <c r="G368" s="11">
        <f t="shared" si="5"/>
        <v>85.17</v>
      </c>
    </row>
    <row r="369" spans="1:7" ht="12.75">
      <c r="A369" s="25"/>
      <c r="B369" s="27"/>
      <c r="C369" s="25">
        <v>3020</v>
      </c>
      <c r="D369" s="21" t="s">
        <v>50</v>
      </c>
      <c r="E369" s="39">
        <v>1440</v>
      </c>
      <c r="F369" s="39">
        <v>1440</v>
      </c>
      <c r="G369" s="38">
        <f t="shared" si="5"/>
        <v>100</v>
      </c>
    </row>
    <row r="370" spans="1:7" ht="12.75">
      <c r="A370" s="25"/>
      <c r="B370" s="25"/>
      <c r="C370" s="25">
        <v>4010</v>
      </c>
      <c r="D370" s="21" t="s">
        <v>56</v>
      </c>
      <c r="E370" s="26">
        <v>419000</v>
      </c>
      <c r="F370" s="26">
        <v>411455.99</v>
      </c>
      <c r="G370" s="38">
        <f t="shared" si="5"/>
        <v>98.2</v>
      </c>
    </row>
    <row r="371" spans="1:7" ht="12.75">
      <c r="A371" s="25"/>
      <c r="B371" s="25"/>
      <c r="C371" s="25">
        <v>4040</v>
      </c>
      <c r="D371" s="21" t="s">
        <v>57</v>
      </c>
      <c r="E371" s="26">
        <v>16600</v>
      </c>
      <c r="F371" s="26">
        <v>16574.36</v>
      </c>
      <c r="G371" s="38">
        <f t="shared" si="5"/>
        <v>99.85</v>
      </c>
    </row>
    <row r="372" spans="1:7" ht="12.75">
      <c r="A372" s="25"/>
      <c r="B372" s="25"/>
      <c r="C372" s="25">
        <v>4110</v>
      </c>
      <c r="D372" s="21" t="s">
        <v>58</v>
      </c>
      <c r="E372" s="26">
        <v>76000</v>
      </c>
      <c r="F372" s="26">
        <v>62570.4</v>
      </c>
      <c r="G372" s="38">
        <f t="shared" si="5"/>
        <v>82.33</v>
      </c>
    </row>
    <row r="373" spans="1:7" ht="12.75">
      <c r="A373" s="25"/>
      <c r="B373" s="25"/>
      <c r="C373" s="25">
        <v>4120</v>
      </c>
      <c r="D373" s="21" t="s">
        <v>105</v>
      </c>
      <c r="E373" s="26">
        <v>16250</v>
      </c>
      <c r="F373" s="26">
        <v>12465.12</v>
      </c>
      <c r="G373" s="38">
        <f t="shared" si="5"/>
        <v>76.71</v>
      </c>
    </row>
    <row r="374" spans="1:7" ht="24.75" customHeight="1">
      <c r="A374" s="25"/>
      <c r="B374" s="25"/>
      <c r="C374" s="25">
        <v>4140</v>
      </c>
      <c r="D374" s="35" t="s">
        <v>95</v>
      </c>
      <c r="E374" s="26">
        <v>24000</v>
      </c>
      <c r="F374" s="26">
        <v>21950</v>
      </c>
      <c r="G374" s="38">
        <f t="shared" si="5"/>
        <v>91.46</v>
      </c>
    </row>
    <row r="375" spans="1:7" ht="12.75">
      <c r="A375" s="25"/>
      <c r="B375" s="25"/>
      <c r="C375" s="25">
        <v>4210</v>
      </c>
      <c r="D375" s="21" t="s">
        <v>17</v>
      </c>
      <c r="E375" s="26">
        <v>68500</v>
      </c>
      <c r="F375" s="26">
        <v>52686.89</v>
      </c>
      <c r="G375" s="38">
        <f t="shared" si="5"/>
        <v>76.92</v>
      </c>
    </row>
    <row r="376" spans="1:7" ht="12.75">
      <c r="A376" s="25"/>
      <c r="B376" s="25"/>
      <c r="C376" s="25">
        <v>4260</v>
      </c>
      <c r="D376" s="21" t="s">
        <v>37</v>
      </c>
      <c r="E376" s="26">
        <v>8000</v>
      </c>
      <c r="F376" s="26">
        <v>6298.54</v>
      </c>
      <c r="G376" s="38">
        <f t="shared" si="5"/>
        <v>78.73</v>
      </c>
    </row>
    <row r="377" spans="1:7" ht="12.75">
      <c r="A377" s="25"/>
      <c r="B377" s="25"/>
      <c r="C377" s="25">
        <v>4270</v>
      </c>
      <c r="D377" s="21" t="s">
        <v>23</v>
      </c>
      <c r="E377" s="26">
        <v>4500</v>
      </c>
      <c r="F377" s="26">
        <v>464</v>
      </c>
      <c r="G377" s="38">
        <f t="shared" si="5"/>
        <v>10.31</v>
      </c>
    </row>
    <row r="378" spans="1:7" ht="12.75">
      <c r="A378" s="25"/>
      <c r="B378" s="25"/>
      <c r="C378" s="25">
        <v>4280</v>
      </c>
      <c r="D378" s="21" t="s">
        <v>38</v>
      </c>
      <c r="E378" s="26">
        <v>5000</v>
      </c>
      <c r="F378" s="26">
        <v>2211</v>
      </c>
      <c r="G378" s="38">
        <f t="shared" si="5"/>
        <v>44.22</v>
      </c>
    </row>
    <row r="379" spans="1:7" ht="12.75">
      <c r="A379" s="25"/>
      <c r="B379" s="25"/>
      <c r="C379" s="25">
        <v>4300</v>
      </c>
      <c r="D379" s="21" t="s">
        <v>24</v>
      </c>
      <c r="E379" s="26">
        <v>122010</v>
      </c>
      <c r="F379" s="26">
        <v>57883.23</v>
      </c>
      <c r="G379" s="38">
        <f t="shared" si="5"/>
        <v>47.44</v>
      </c>
    </row>
    <row r="380" spans="1:7" ht="12.75">
      <c r="A380" s="25"/>
      <c r="B380" s="25"/>
      <c r="C380" s="25">
        <v>4360</v>
      </c>
      <c r="D380" s="25" t="s">
        <v>112</v>
      </c>
      <c r="E380" s="26">
        <v>600</v>
      </c>
      <c r="F380" s="26">
        <v>450</v>
      </c>
      <c r="G380" s="38">
        <f t="shared" si="5"/>
        <v>75</v>
      </c>
    </row>
    <row r="381" spans="1:7" ht="12.75">
      <c r="A381" s="25"/>
      <c r="B381" s="25"/>
      <c r="C381" s="25">
        <v>4430</v>
      </c>
      <c r="D381" s="25" t="s">
        <v>18</v>
      </c>
      <c r="E381" s="26">
        <v>25000</v>
      </c>
      <c r="F381" s="26">
        <v>18508.8</v>
      </c>
      <c r="G381" s="38">
        <f t="shared" si="5"/>
        <v>74.04</v>
      </c>
    </row>
    <row r="382" spans="1:7" ht="12.75">
      <c r="A382" s="25"/>
      <c r="B382" s="25"/>
      <c r="C382" s="25">
        <v>4440</v>
      </c>
      <c r="D382" s="25" t="s">
        <v>110</v>
      </c>
      <c r="E382" s="26">
        <v>35350</v>
      </c>
      <c r="F382" s="26">
        <v>35331.91</v>
      </c>
      <c r="G382" s="38">
        <f t="shared" si="5"/>
        <v>99.95</v>
      </c>
    </row>
    <row r="383" spans="1:7" ht="12.75">
      <c r="A383" s="27">
        <v>921</v>
      </c>
      <c r="B383" s="25"/>
      <c r="C383" s="25"/>
      <c r="D383" s="27" t="s">
        <v>97</v>
      </c>
      <c r="E383" s="28">
        <f>E384+E389</f>
        <v>515269</v>
      </c>
      <c r="F383" s="28">
        <f>F384+F389</f>
        <v>481033.38</v>
      </c>
      <c r="G383" s="11">
        <f t="shared" si="5"/>
        <v>93.36</v>
      </c>
    </row>
    <row r="384" spans="1:7" ht="12.75">
      <c r="A384" s="25"/>
      <c r="B384" s="22">
        <v>92109</v>
      </c>
      <c r="C384" s="22"/>
      <c r="D384" s="22" t="s">
        <v>98</v>
      </c>
      <c r="E384" s="23">
        <f>SUM(E385:E388)</f>
        <v>357599</v>
      </c>
      <c r="F384" s="23">
        <f>SUM(F385:F388)</f>
        <v>323363.38</v>
      </c>
      <c r="G384" s="11">
        <f t="shared" si="5"/>
        <v>90.43</v>
      </c>
    </row>
    <row r="385" spans="1:7" ht="14.25" customHeight="1">
      <c r="A385" s="22"/>
      <c r="B385" s="22"/>
      <c r="C385" s="21">
        <v>2480</v>
      </c>
      <c r="D385" s="21" t="s">
        <v>113</v>
      </c>
      <c r="E385" s="24">
        <v>312849</v>
      </c>
      <c r="F385" s="24">
        <v>312849</v>
      </c>
      <c r="G385" s="38">
        <f t="shared" si="5"/>
        <v>100</v>
      </c>
    </row>
    <row r="386" spans="1:7" ht="12.75">
      <c r="A386" s="21"/>
      <c r="B386" s="21"/>
      <c r="C386" s="21">
        <v>4260</v>
      </c>
      <c r="D386" s="21" t="s">
        <v>37</v>
      </c>
      <c r="E386" s="24">
        <v>9500</v>
      </c>
      <c r="F386" s="24">
        <v>9168.51</v>
      </c>
      <c r="G386" s="38">
        <f t="shared" si="5"/>
        <v>96.51</v>
      </c>
    </row>
    <row r="387" spans="1:7" ht="12.75">
      <c r="A387" s="21"/>
      <c r="B387" s="21"/>
      <c r="C387" s="21">
        <v>4300</v>
      </c>
      <c r="D387" s="21" t="s">
        <v>24</v>
      </c>
      <c r="E387" s="24">
        <v>250</v>
      </c>
      <c r="F387" s="24">
        <v>250</v>
      </c>
      <c r="G387" s="38">
        <f t="shared" si="5"/>
        <v>100</v>
      </c>
    </row>
    <row r="388" spans="1:7" ht="12.75">
      <c r="A388" s="21"/>
      <c r="B388" s="21"/>
      <c r="C388" s="21">
        <v>6050</v>
      </c>
      <c r="D388" s="25" t="s">
        <v>21</v>
      </c>
      <c r="E388" s="24">
        <v>35000</v>
      </c>
      <c r="F388" s="24">
        <v>1095.87</v>
      </c>
      <c r="G388" s="38">
        <f t="shared" si="5"/>
        <v>3.13</v>
      </c>
    </row>
    <row r="389" spans="1:7" ht="12.75">
      <c r="A389" s="21"/>
      <c r="B389" s="27">
        <v>92116</v>
      </c>
      <c r="C389" s="25"/>
      <c r="D389" s="27" t="s">
        <v>99</v>
      </c>
      <c r="E389" s="28">
        <v>157670</v>
      </c>
      <c r="F389" s="28">
        <v>157670</v>
      </c>
      <c r="G389" s="11">
        <f t="shared" si="5"/>
        <v>100</v>
      </c>
    </row>
    <row r="390" spans="1:7" ht="12.75">
      <c r="A390" s="25"/>
      <c r="B390" s="25"/>
      <c r="C390" s="25">
        <v>2480</v>
      </c>
      <c r="D390" s="25" t="s">
        <v>100</v>
      </c>
      <c r="E390" s="26">
        <v>157670</v>
      </c>
      <c r="F390" s="26">
        <v>157670</v>
      </c>
      <c r="G390" s="38">
        <f t="shared" si="5"/>
        <v>100</v>
      </c>
    </row>
    <row r="391" spans="1:7" ht="12.75">
      <c r="A391" s="27">
        <v>926</v>
      </c>
      <c r="B391" s="27"/>
      <c r="C391" s="27"/>
      <c r="D391" s="27" t="s">
        <v>101</v>
      </c>
      <c r="E391" s="28">
        <v>305000</v>
      </c>
      <c r="F391" s="28">
        <v>287382.63</v>
      </c>
      <c r="G391" s="11">
        <f t="shared" si="5"/>
        <v>94.22</v>
      </c>
    </row>
    <row r="392" spans="1:7" ht="12.75">
      <c r="A392" s="25"/>
      <c r="B392" s="27">
        <v>92695</v>
      </c>
      <c r="C392" s="27"/>
      <c r="D392" s="27" t="s">
        <v>16</v>
      </c>
      <c r="E392" s="28">
        <f>E393+E394</f>
        <v>305000</v>
      </c>
      <c r="F392" s="28">
        <f>F393+F394</f>
        <v>287382.63</v>
      </c>
      <c r="G392" s="11">
        <f t="shared" si="5"/>
        <v>94.22</v>
      </c>
    </row>
    <row r="393" spans="1:7" ht="25.5">
      <c r="A393" s="25"/>
      <c r="B393" s="25"/>
      <c r="C393" s="25">
        <v>2820</v>
      </c>
      <c r="D393" s="31" t="s">
        <v>102</v>
      </c>
      <c r="E393" s="26">
        <v>95000</v>
      </c>
      <c r="F393" s="26">
        <v>90000</v>
      </c>
      <c r="G393" s="11">
        <f t="shared" si="5"/>
        <v>94.74</v>
      </c>
    </row>
    <row r="394" spans="1:7" ht="12.75">
      <c r="A394" s="25"/>
      <c r="B394" s="25"/>
      <c r="C394" s="25">
        <v>6050</v>
      </c>
      <c r="D394" s="25" t="s">
        <v>165</v>
      </c>
      <c r="E394" s="26">
        <v>210000</v>
      </c>
      <c r="F394" s="26">
        <v>197382.63</v>
      </c>
      <c r="G394" s="11">
        <f t="shared" si="5"/>
        <v>93.99</v>
      </c>
    </row>
    <row r="395" spans="1:7" ht="23.25" customHeight="1">
      <c r="A395" s="25"/>
      <c r="B395" s="27" t="s">
        <v>103</v>
      </c>
      <c r="C395" s="25"/>
      <c r="D395" s="25"/>
      <c r="E395" s="28">
        <f>E8+E20+E29+E35+E38+E77+E80+E90+E94+E97+E100+E227+E246+E298+E333+E348+E383+E391</f>
        <v>27676795</v>
      </c>
      <c r="F395" s="28">
        <f>F8+F20+F29+F35+F38+F77+F80+F90+F94+F97+F100+F227+F246+F298+F333+F348+F383+F391</f>
        <v>25960143.5</v>
      </c>
      <c r="G395" s="11">
        <f t="shared" si="5"/>
        <v>93.8</v>
      </c>
    </row>
    <row r="396" spans="1:7" ht="12.75">
      <c r="A396" s="4"/>
      <c r="B396" s="4"/>
      <c r="C396" s="4"/>
      <c r="D396" s="4"/>
      <c r="E396" s="4"/>
      <c r="F396" s="4"/>
      <c r="G396" s="4"/>
    </row>
    <row r="397" spans="1:7" ht="12.75">
      <c r="A397" s="4"/>
      <c r="B397" s="4"/>
      <c r="C397" s="4"/>
      <c r="D397" s="4"/>
      <c r="E397" s="4"/>
      <c r="F397" s="4"/>
      <c r="G397" s="4"/>
    </row>
    <row r="398" ht="12.75">
      <c r="A398" s="4"/>
    </row>
  </sheetData>
  <mergeCells count="8">
    <mergeCell ref="A1:G1"/>
    <mergeCell ref="A4:A6"/>
    <mergeCell ref="B4:B6"/>
    <mergeCell ref="C4:C6"/>
    <mergeCell ref="D4:D6"/>
    <mergeCell ref="E4:E6"/>
    <mergeCell ref="F4:F6"/>
    <mergeCell ref="G4:G6"/>
  </mergeCells>
  <printOptions horizontalCentered="1"/>
  <pageMargins left="0.3937007874015748" right="0.3937007874015748" top="1.4960629921259843" bottom="0.7874015748031497" header="0.5118110236220472" footer="0.5118110236220472"/>
  <pageSetup horizontalDpi="300" verticalDpi="3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Ewa</cp:lastModifiedBy>
  <cp:lastPrinted>2009-03-17T15:17:07Z</cp:lastPrinted>
  <dcterms:created xsi:type="dcterms:W3CDTF">1998-12-09T13:02:10Z</dcterms:created>
  <dcterms:modified xsi:type="dcterms:W3CDTF">2009-03-17T16:09:22Z</dcterms:modified>
  <cp:category/>
  <cp:version/>
  <cp:contentType/>
  <cp:contentStatus/>
  <cp:revision>1</cp:revision>
</cp:coreProperties>
</file>