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<sst xmlns="http://schemas.openxmlformats.org/spreadsheetml/2006/main" count="233" uniqueCount="163">
  <si>
    <t>Dział</t>
  </si>
  <si>
    <t>Rozdział</t>
  </si>
  <si>
    <t>§</t>
  </si>
  <si>
    <t>Wyszczególnienie</t>
  </si>
  <si>
    <t>Plan po
zmianach</t>
  </si>
  <si>
    <t>Wykonanie</t>
  </si>
  <si>
    <t>% wykonania</t>
  </si>
  <si>
    <t>010</t>
  </si>
  <si>
    <t>Rolnictwo i łowiectwo</t>
  </si>
  <si>
    <t>01095</t>
  </si>
  <si>
    <t>Pozostała działalność</t>
  </si>
  <si>
    <t>0830</t>
  </si>
  <si>
    <t>Wpływy z usług.</t>
  </si>
  <si>
    <t>2010</t>
  </si>
  <si>
    <t>Dotacje celowe otrzymane z budżetu państwa na realizację zad. bież. z zakresu adm.rząd. oraz innych zadań zleconych gminie ustawami.</t>
  </si>
  <si>
    <t>Transport i łączność</t>
  </si>
  <si>
    <t>60016</t>
  </si>
  <si>
    <t>Drogi publiczne gminne</t>
  </si>
  <si>
    <t>0690</t>
  </si>
  <si>
    <t>Wpływy z różnych opłat</t>
  </si>
  <si>
    <t>Gospodarka mieszkaniowa</t>
  </si>
  <si>
    <t>0470</t>
  </si>
  <si>
    <t>Wpływy z opłat za zarząd, użytkowanie i użytkowanie wieczyste nieruchomości.</t>
  </si>
  <si>
    <t>0750</t>
  </si>
  <si>
    <t>Dochody najmu i dzierż.skład.majątk.Skarbu Państwa, jedn.sam.teryt.lub innych jedn.zal. do sektora finans.publ.oraz innych umów o podobnym charakt.</t>
  </si>
  <si>
    <t>0770</t>
  </si>
  <si>
    <t>Wpłatyz tyt.odpłat.nabycia prawa własności oraz prawa użytk.wiecz.nieruchom.</t>
  </si>
  <si>
    <t>0910</t>
  </si>
  <si>
    <t>0970</t>
  </si>
  <si>
    <t>Wpływy z różnych dochodów</t>
  </si>
  <si>
    <t>Administracja publiczna</t>
  </si>
  <si>
    <t>75011</t>
  </si>
  <si>
    <t>Urzędy wojewódzkie</t>
  </si>
  <si>
    <t>2360</t>
  </si>
  <si>
    <t>Dochody jedn.sam.teryt.związane z realiz.zad.z zakresu administr.rząd oraz innych zad.zlec.ust.</t>
  </si>
  <si>
    <t>75023</t>
  </si>
  <si>
    <t>Urzędy gmin</t>
  </si>
  <si>
    <t>75101</t>
  </si>
  <si>
    <t>Urzędy nacz. org. władzy państwowej, kontroli i ochrony prawa</t>
  </si>
  <si>
    <t>2030</t>
  </si>
  <si>
    <t>Dotacje celowe otrzymane z budż.państ.na realiz.własnych zad.bież.gmin</t>
  </si>
  <si>
    <t>Wpływy z podatku doch.od os.fizycznych</t>
  </si>
  <si>
    <t>0350</t>
  </si>
  <si>
    <t>Podatek od dział.gosp.os.fiz., opłacany w formie karty podat.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</si>
  <si>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</si>
  <si>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</si>
  <si>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</si>
  <si>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</si>
  <si>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</si>
  <si>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</si>
  <si>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</si>
  <si>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</si>
  <si>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Podatekod środ.transportu.</t>
  </si>
  <si>
    <t>0500</t>
  </si>
  <si>
    <t>Podatek od czynności cywilnoprawnych.</t>
  </si>
  <si>
    <t>Odsetki od nieterminowych wpłat z tyt.podat.i opłat.</t>
  </si>
  <si>
    <t>75616</t>
  </si>
  <si>
    <t>0360</t>
  </si>
  <si>
    <t>Podatek d spadków i darowizn</t>
  </si>
  <si>
    <t>0430</t>
  </si>
  <si>
    <t>Wpływy z opłaty targowej</t>
  </si>
  <si>
    <t>Wpływy z innych opłat stanowiących doch.jedn.sam.teryt.na podst.ustaw</t>
  </si>
  <si>
    <t>0410</t>
  </si>
  <si>
    <t>Wpływy z opłaty skarbowej</t>
  </si>
  <si>
    <t>0480</t>
  </si>
  <si>
    <t>Wpływy z opłat za wydawanie zezwoleń na sprzedaż alkoholu.</t>
  </si>
  <si>
    <t>75621</t>
  </si>
  <si>
    <t>Udziały gmin w podatkach stanowiących dochód budż.państwa</t>
  </si>
  <si>
    <t>0010</t>
  </si>
  <si>
    <t>Podatek dochodowy od osób fizycznych</t>
  </si>
  <si>
    <t>0020</t>
  </si>
  <si>
    <t>Podatek dochodowy od osób prawnych.</t>
  </si>
  <si>
    <t>Różne rozliczenia</t>
  </si>
  <si>
    <t>75801</t>
  </si>
  <si>
    <t>Część oświatowa subwencji ogólnej dla jedn. sam.teryt.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</si>
  <si>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</si>
  <si>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</si>
  <si>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</si>
  <si>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</si>
  <si>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</si>
  <si>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finansowe.</t>
  </si>
  <si>
    <t>0920</t>
  </si>
  <si>
    <t>Pozostałe odsetki</t>
  </si>
  <si>
    <t>75831</t>
  </si>
  <si>
    <t>Część równoważąca subwencji ogólnej dla gmin</t>
  </si>
  <si>
    <t>Oświata i wychowanie</t>
  </si>
  <si>
    <t>80101</t>
  </si>
  <si>
    <t>Dochody z najmu i dzierżawy skł.mająt.Skarbu Państwa, jedn.sam.teryt.lub innych jedn.zalicz.do sektrora finansów publ.oraz umów o podobnym charakt.</t>
  </si>
  <si>
    <t>80104</t>
  </si>
  <si>
    <t>Przedszkola</t>
  </si>
  <si>
    <t>Dotacje otrzymane z fun.cel.na realiz.zadań bież.jedn.sektora finans.publ.</t>
  </si>
  <si>
    <t>Gimnazja</t>
  </si>
  <si>
    <t>80195</t>
  </si>
  <si>
    <t>852</t>
  </si>
  <si>
    <t>Pomoc społeczna</t>
  </si>
  <si>
    <t>85212</t>
  </si>
  <si>
    <t>85213</t>
  </si>
  <si>
    <t>85214</t>
  </si>
  <si>
    <t>Zasiłki i pomoc w naturze oraz skł.na ubezpieczenie emerytalne i rentowe.</t>
  </si>
  <si>
    <t>85219</t>
  </si>
  <si>
    <t>Ośrodki pomocy społecznej</t>
  </si>
  <si>
    <t>85228</t>
  </si>
  <si>
    <t>85295</t>
  </si>
  <si>
    <r>
      <t xml:space="preserve"> </t>
    </r>
    <r>
      <rPr>
        <b/>
        <sz val="10"/>
        <rFont val="Arial CE"/>
        <family val="0"/>
      </rPr>
      <t>Pozostała działalność</t>
    </r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</si>
  <si>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</si>
  <si>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</si>
  <si>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</si>
  <si>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</si>
  <si>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</si>
  <si>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</si>
  <si>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90015</t>
  </si>
  <si>
    <t>RAZEM:</t>
  </si>
  <si>
    <t>6290</t>
  </si>
  <si>
    <t>6260</t>
  </si>
  <si>
    <t>Dotacje celowe otrzymane z budżetu państwa na realizację zad. bież. z zakresu adm.rząd. oraz innych zadań zleconych gminie(związkom gmin) ustawami.</t>
  </si>
  <si>
    <t>Dotacje celowe otrzymane z budż.państ.na realiz.własnych zad.bież.gmin (związków gmin).</t>
  </si>
  <si>
    <t>0490</t>
  </si>
  <si>
    <t>Wpływy z innych lokalnych opłat pobieranych przez jedn.sam.terytor. na podstawie odrębnych ustaw.</t>
  </si>
  <si>
    <t>Szkoły podstawowe</t>
  </si>
  <si>
    <t>Wpływy z różnych dochodów.</t>
  </si>
  <si>
    <t>Dotacje celowe otrzym.z budż.państ.na realiz.zad.bież.z zakresu administr.rząd.oraz innych zad.zlec.gminie(związkom gmin) ustawami.</t>
  </si>
  <si>
    <t>Dotacje celowe otrzymane z budż.państ.na realiz.własnych zad.bież.gmin (związkom gmin).</t>
  </si>
  <si>
    <t>2440</t>
  </si>
  <si>
    <t>90004</t>
  </si>
  <si>
    <t>90019</t>
  </si>
  <si>
    <t>Utrzymanie zieleni w miastach i gminach</t>
  </si>
  <si>
    <t>Wpływy z róznych dochodów</t>
  </si>
  <si>
    <t>71035</t>
  </si>
  <si>
    <t>2020</t>
  </si>
  <si>
    <t>Działalność usługowa</t>
  </si>
  <si>
    <t>Cmentarze</t>
  </si>
  <si>
    <t>Dotacje celowe otrzymane z budżetu państwa za zad.bież. realizowane przez gminę na podstawie porozumień z organami administracji rzadowej</t>
  </si>
  <si>
    <t>0460</t>
  </si>
  <si>
    <t>Wpływy z opłaty eksploatacyjnej</t>
  </si>
  <si>
    <t>80114</t>
  </si>
  <si>
    <t>853</t>
  </si>
  <si>
    <t>85395</t>
  </si>
  <si>
    <t>2008</t>
  </si>
  <si>
    <t>2009</t>
  </si>
  <si>
    <t>Pozostałe zadania w zakresie polityki społecznej</t>
  </si>
  <si>
    <t>Dotacje rozwojowe oraz środki na finansowanie Wspólnej Polityki Rolnej- finans.projektów ze środków funduszy strukturalnych, Funduszu Spójnosci oraz z funduszy unijnych finansujących Wspólną Politykę Rolną</t>
  </si>
  <si>
    <t>Dotacje rozwojowe oraz środki na finansowanie Wspólnej Polityki Rolnej- współfinansowanie programów i projektów realizowanych ze srodków z funduszy strukturalnych, funduszu Spójnosci oraz funduszy unijnych finansujących Wspólną Polityke Rolną</t>
  </si>
  <si>
    <t>926</t>
  </si>
  <si>
    <t>92695</t>
  </si>
  <si>
    <t>6300</t>
  </si>
  <si>
    <t>Kultura fizyczna i sport</t>
  </si>
  <si>
    <t>Dochody budżetowe według szczegółowości przedstawiają się następująco:</t>
  </si>
  <si>
    <t>Środki na dofin. własnych inwestycji gmin (związków gmin), powiatów (związków powiatów), samorządów województw, pozyskane z innych źródeł</t>
  </si>
  <si>
    <t>Dotacje otrzymane z fun.cel.na  finans.lub dofinans.kosztów realiz. inwest.i zakupów inwest.jednost.sektora finansów.publicz.</t>
  </si>
  <si>
    <t>Urzędy nacz. org. władzy państwowej, kontroli i ochrony prawa oraz sądownictwa</t>
  </si>
  <si>
    <t>Doch. od osób pr., od osób fiz. i od innych jed. nieposiadających osob. praw. oraz wyd. związane z ich podorem</t>
  </si>
  <si>
    <t xml:space="preserve">Zespoły obsługi ekonomiczno-administracyjnej szkół                                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</si>
  <si>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</si>
  <si>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</si>
  <si>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Usługi opiekuńcze i specjalistyczne usługi opiekuńcze</t>
  </si>
  <si>
    <t>Oświetlenie ulic, placów  i dróg</t>
  </si>
  <si>
    <t>Wpływy i wydatki związane z gromadzeniem środków z opłat i kar za korzystanie ze środowiska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</si>
  <si>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</si>
  <si>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zad. bież. z zakresu adm.rząd. oraz innych zadań zleconych gminie ustawami</t>
  </si>
  <si>
    <t>Wpływy z podatku rolnego, podatku leśnego, podatku od czynności cywilnopr.,podatków i opłat lokalnych od osób praw.i innych jedn.org.</t>
  </si>
  <si>
    <t>Wpływy z podatku rolnego,podatku leśnego,podatku od spadków i darowizn, podatku od czynności cywilnopr.,podatków i opłat.lokal. od osób fiz.</t>
  </si>
  <si>
    <t>70005</t>
  </si>
  <si>
    <t>Gospodarka gruntami i nieruchomościami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</si>
</sst>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 Unicode MS"/>
      <family val="0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7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6.625" style="1" customWidth="1"/>
    <col min="2" max="2" width="8.875" style="1" customWidth="1"/>
    <col min="3" max="3" width="4.875" style="1" customWidth="1"/>
    <col min="4" max="4" width="45.875" style="1" customWidth="1"/>
    <col min="5" max="5" width="14.25390625" style="1" customWidth="1"/>
    <col min="6" max="6" width="16.00390625" style="1" customWidth="1"/>
    <col min="7" max="7" width="14.25390625" style="1" customWidth="1"/>
  </cols>
  <sheetData>
    <row r="1" spans="1:7" ht="18">
      <c r="A1" s="48" t="s">
        <v>146</v>
      </c>
      <c r="B1" s="48"/>
      <c r="C1" s="48"/>
      <c r="D1" s="48"/>
      <c r="E1" s="48"/>
      <c r="F1" s="48"/>
      <c r="G1" s="48"/>
    </row>
    <row r="2" spans="1:7" ht="18">
      <c r="A2" s="51"/>
      <c r="B2" s="51"/>
      <c r="C2" s="51"/>
      <c r="D2" s="51"/>
      <c r="E2" s="51"/>
      <c r="F2" s="51"/>
      <c r="G2" s="51"/>
    </row>
    <row r="3" spans="1:7" ht="12.75">
      <c r="A3" s="52"/>
      <c r="B3" s="52"/>
      <c r="C3" s="52"/>
      <c r="D3" s="52"/>
      <c r="E3" s="52"/>
      <c r="F3" s="52"/>
      <c r="G3" s="52"/>
    </row>
    <row r="4" spans="1:7" s="2" customFormat="1" ht="18.75" customHeight="1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</row>
    <row r="5" spans="1:7" s="2" customFormat="1" ht="20.25" customHeight="1">
      <c r="A5" s="49"/>
      <c r="B5" s="49"/>
      <c r="C5" s="49"/>
      <c r="D5" s="49"/>
      <c r="E5" s="49"/>
      <c r="F5" s="49"/>
      <c r="G5" s="49"/>
    </row>
    <row r="6" spans="1:7" s="2" customFormat="1" ht="12.75">
      <c r="A6" s="49"/>
      <c r="B6" s="49"/>
      <c r="C6" s="49"/>
      <c r="D6" s="49"/>
      <c r="E6" s="49"/>
      <c r="F6" s="49"/>
      <c r="G6" s="49"/>
    </row>
    <row r="7" spans="1:7" s="2" customFormat="1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3" customFormat="1" ht="12.75">
      <c r="A8" s="9" t="s">
        <v>7</v>
      </c>
      <c r="B8" s="10"/>
      <c r="C8" s="10"/>
      <c r="D8" s="11" t="s">
        <v>8</v>
      </c>
      <c r="E8" s="12">
        <v>467884</v>
      </c>
      <c r="F8" s="12">
        <v>472079.77</v>
      </c>
      <c r="G8" s="17">
        <v>100.9</v>
      </c>
    </row>
    <row r="9" spans="1:7" s="2" customFormat="1" ht="12.75">
      <c r="A9" s="13"/>
      <c r="B9" s="9" t="s">
        <v>9</v>
      </c>
      <c r="C9" s="14"/>
      <c r="D9" s="11" t="s">
        <v>10</v>
      </c>
      <c r="E9" s="12">
        <f>SUM(E10:E12)</f>
        <v>467884</v>
      </c>
      <c r="F9" s="12">
        <f>SUM(F10:F12)</f>
        <v>472079.77</v>
      </c>
      <c r="G9" s="17">
        <f>F9/E9%</f>
        <v>100.9</v>
      </c>
    </row>
    <row r="10" spans="1:7" s="2" customFormat="1" ht="12.75" customHeight="1">
      <c r="A10" s="13"/>
      <c r="B10" s="14"/>
      <c r="C10" s="14" t="s">
        <v>11</v>
      </c>
      <c r="D10" s="15" t="s">
        <v>12</v>
      </c>
      <c r="E10" s="16">
        <v>16500</v>
      </c>
      <c r="F10" s="16">
        <v>20100</v>
      </c>
      <c r="G10" s="16">
        <f>F10/E10%</f>
        <v>121.82</v>
      </c>
    </row>
    <row r="11" spans="1:7" s="2" customFormat="1" ht="38.25">
      <c r="A11" s="13"/>
      <c r="B11" s="14"/>
      <c r="C11" s="14" t="s">
        <v>13</v>
      </c>
      <c r="D11" s="15" t="s">
        <v>158</v>
      </c>
      <c r="E11" s="16">
        <v>451384</v>
      </c>
      <c r="F11" s="16">
        <v>451379.77</v>
      </c>
      <c r="G11" s="16">
        <f aca="true" t="shared" si="0" ref="G11:G68">F11/E11%</f>
        <v>100</v>
      </c>
    </row>
    <row r="12" spans="1:7" s="2" customFormat="1" ht="38.25">
      <c r="A12" s="13"/>
      <c r="B12" s="14"/>
      <c r="C12" s="14" t="s">
        <v>112</v>
      </c>
      <c r="D12" s="15" t="s">
        <v>147</v>
      </c>
      <c r="E12" s="16">
        <v>0</v>
      </c>
      <c r="F12" s="16">
        <v>600</v>
      </c>
      <c r="G12" s="16">
        <v>0</v>
      </c>
    </row>
    <row r="13" spans="1:7" s="2" customFormat="1" ht="12.75">
      <c r="A13" s="10">
        <v>600</v>
      </c>
      <c r="B13" s="14"/>
      <c r="C13" s="14"/>
      <c r="D13" s="11" t="s">
        <v>15</v>
      </c>
      <c r="E13" s="17">
        <v>83000</v>
      </c>
      <c r="F13" s="17">
        <v>83755.09</v>
      </c>
      <c r="G13" s="17">
        <f t="shared" si="0"/>
        <v>100.91</v>
      </c>
    </row>
    <row r="14" spans="1:7" s="2" customFormat="1" ht="12.75">
      <c r="A14" s="13"/>
      <c r="B14" s="9" t="s">
        <v>16</v>
      </c>
      <c r="C14" s="14"/>
      <c r="D14" s="11" t="s">
        <v>17</v>
      </c>
      <c r="E14" s="17">
        <f>E15+E16</f>
        <v>83000</v>
      </c>
      <c r="F14" s="17">
        <f>F15+F16</f>
        <v>83755.09</v>
      </c>
      <c r="G14" s="17">
        <f t="shared" si="0"/>
        <v>100.91</v>
      </c>
    </row>
    <row r="15" spans="1:7" s="2" customFormat="1" ht="13.5" customHeight="1">
      <c r="A15" s="13"/>
      <c r="B15" s="9"/>
      <c r="C15" s="14" t="s">
        <v>28</v>
      </c>
      <c r="D15" s="40" t="s">
        <v>126</v>
      </c>
      <c r="E15" s="16">
        <v>0</v>
      </c>
      <c r="F15" s="16">
        <v>755.09</v>
      </c>
      <c r="G15" s="16">
        <v>0</v>
      </c>
    </row>
    <row r="16" spans="1:7" s="2" customFormat="1" ht="38.25">
      <c r="A16" s="13"/>
      <c r="B16" s="9"/>
      <c r="C16" s="14" t="s">
        <v>113</v>
      </c>
      <c r="D16" s="40" t="s">
        <v>148</v>
      </c>
      <c r="E16" s="16">
        <v>83000</v>
      </c>
      <c r="F16" s="16">
        <v>83000</v>
      </c>
      <c r="G16" s="16">
        <f t="shared" si="0"/>
        <v>100</v>
      </c>
    </row>
    <row r="17" spans="1:7" s="2" customFormat="1" ht="12.75">
      <c r="A17" s="10">
        <v>700</v>
      </c>
      <c r="B17" s="14"/>
      <c r="C17" s="14"/>
      <c r="D17" s="11" t="s">
        <v>20</v>
      </c>
      <c r="E17" s="17">
        <v>30394</v>
      </c>
      <c r="F17" s="17">
        <v>26707.1</v>
      </c>
      <c r="G17" s="17">
        <f t="shared" si="0"/>
        <v>87.87</v>
      </c>
    </row>
    <row r="18" spans="1:7" s="2" customFormat="1" ht="12.75">
      <c r="A18" s="13"/>
      <c r="B18" s="9" t="s">
        <v>161</v>
      </c>
      <c r="C18" s="14"/>
      <c r="D18" s="11" t="s">
        <v>162</v>
      </c>
      <c r="E18" s="17">
        <f>E19+E20+E21+E22+E23</f>
        <v>30394</v>
      </c>
      <c r="F18" s="17">
        <f>F19+F20+F21+F22+F23</f>
        <v>26707.1</v>
      </c>
      <c r="G18" s="17">
        <f t="shared" si="0"/>
        <v>87.87</v>
      </c>
    </row>
    <row r="19" spans="1:7" ht="25.5">
      <c r="A19" s="18"/>
      <c r="B19" s="19"/>
      <c r="C19" s="19" t="s">
        <v>21</v>
      </c>
      <c r="D19" s="20" t="s">
        <v>22</v>
      </c>
      <c r="E19" s="21">
        <v>4500</v>
      </c>
      <c r="F19" s="21">
        <v>5204.05</v>
      </c>
      <c r="G19" s="16">
        <f t="shared" si="0"/>
        <v>115.65</v>
      </c>
    </row>
    <row r="20" spans="1:7" ht="38.25" customHeight="1">
      <c r="A20" s="22"/>
      <c r="B20" s="19"/>
      <c r="C20" s="19" t="s">
        <v>23</v>
      </c>
      <c r="D20" s="41" t="s">
        <v>24</v>
      </c>
      <c r="E20" s="21">
        <v>16000</v>
      </c>
      <c r="F20" s="21">
        <v>11469.94</v>
      </c>
      <c r="G20" s="16">
        <f t="shared" si="0"/>
        <v>71.69</v>
      </c>
    </row>
    <row r="21" spans="1:7" ht="25.5">
      <c r="A21" s="18"/>
      <c r="B21" s="19"/>
      <c r="C21" s="19" t="s">
        <v>25</v>
      </c>
      <c r="D21" s="20" t="s">
        <v>26</v>
      </c>
      <c r="E21" s="21">
        <v>7800</v>
      </c>
      <c r="F21" s="21">
        <v>7840.17</v>
      </c>
      <c r="G21" s="16">
        <f t="shared" si="0"/>
        <v>100.52</v>
      </c>
    </row>
    <row r="22" spans="1:7" ht="12.75">
      <c r="A22" s="18"/>
      <c r="B22" s="19"/>
      <c r="C22" s="19" t="s">
        <v>81</v>
      </c>
      <c r="D22" s="41" t="s">
        <v>82</v>
      </c>
      <c r="E22" s="21">
        <v>94</v>
      </c>
      <c r="F22" s="21">
        <v>99.94</v>
      </c>
      <c r="G22" s="16">
        <f t="shared" si="0"/>
        <v>106.32</v>
      </c>
    </row>
    <row r="23" spans="1:7" ht="12.75">
      <c r="A23" s="18"/>
      <c r="B23" s="19"/>
      <c r="C23" s="19" t="s">
        <v>28</v>
      </c>
      <c r="D23" s="40" t="s">
        <v>126</v>
      </c>
      <c r="E23" s="21">
        <v>2000</v>
      </c>
      <c r="F23" s="21">
        <v>2093</v>
      </c>
      <c r="G23" s="47">
        <f>F23/E23%</f>
        <v>104.65</v>
      </c>
    </row>
    <row r="24" spans="1:7" ht="12.75">
      <c r="A24" s="23">
        <v>710</v>
      </c>
      <c r="B24" s="19"/>
      <c r="C24" s="19"/>
      <c r="D24" s="11" t="s">
        <v>129</v>
      </c>
      <c r="E24" s="24">
        <v>1000</v>
      </c>
      <c r="F24" s="24">
        <v>1000</v>
      </c>
      <c r="G24" s="17">
        <f>F24/E24%</f>
        <v>100</v>
      </c>
    </row>
    <row r="25" spans="1:7" ht="12.75">
      <c r="A25" s="18"/>
      <c r="B25" s="25" t="s">
        <v>127</v>
      </c>
      <c r="C25" s="19"/>
      <c r="D25" s="11" t="s">
        <v>130</v>
      </c>
      <c r="E25" s="24">
        <v>1000</v>
      </c>
      <c r="F25" s="24">
        <v>1000</v>
      </c>
      <c r="G25" s="17">
        <f>F25/E25%</f>
        <v>100</v>
      </c>
    </row>
    <row r="26" spans="1:7" ht="38.25">
      <c r="A26" s="18"/>
      <c r="B26" s="19"/>
      <c r="C26" s="19" t="s">
        <v>128</v>
      </c>
      <c r="D26" s="40" t="s">
        <v>131</v>
      </c>
      <c r="E26" s="21">
        <v>1000</v>
      </c>
      <c r="F26" s="21">
        <v>1000</v>
      </c>
      <c r="G26" s="16">
        <f>F26/E26%</f>
        <v>100</v>
      </c>
    </row>
    <row r="27" spans="1:7" ht="12.75">
      <c r="A27" s="23">
        <v>750</v>
      </c>
      <c r="B27" s="19"/>
      <c r="C27" s="19"/>
      <c r="D27" s="11" t="s">
        <v>30</v>
      </c>
      <c r="E27" s="24">
        <f>E28+E31</f>
        <v>131200</v>
      </c>
      <c r="F27" s="24">
        <f>F28+F31</f>
        <v>134905.75</v>
      </c>
      <c r="G27" s="17">
        <f t="shared" si="0"/>
        <v>102.82</v>
      </c>
    </row>
    <row r="28" spans="1:7" ht="12.75">
      <c r="A28" s="18"/>
      <c r="B28" s="25" t="s">
        <v>31</v>
      </c>
      <c r="C28" s="19"/>
      <c r="D28" s="11" t="s">
        <v>32</v>
      </c>
      <c r="E28" s="24">
        <f>E29+E30</f>
        <v>116300</v>
      </c>
      <c r="F28" s="24">
        <f>F29+F30</f>
        <v>116110.65</v>
      </c>
      <c r="G28" s="17">
        <f t="shared" si="0"/>
        <v>99.84</v>
      </c>
    </row>
    <row r="29" spans="1:7" ht="38.25">
      <c r="A29" s="18"/>
      <c r="B29" s="19"/>
      <c r="C29" s="19" t="s">
        <v>13</v>
      </c>
      <c r="D29" s="15" t="s">
        <v>14</v>
      </c>
      <c r="E29" s="21">
        <v>115300</v>
      </c>
      <c r="F29" s="21">
        <v>115298.84</v>
      </c>
      <c r="G29" s="16">
        <f t="shared" si="0"/>
        <v>100</v>
      </c>
    </row>
    <row r="30" spans="1:7" ht="25.5">
      <c r="A30" s="18"/>
      <c r="B30" s="19"/>
      <c r="C30" s="19" t="s">
        <v>33</v>
      </c>
      <c r="D30" s="20" t="s">
        <v>34</v>
      </c>
      <c r="E30" s="21">
        <v>1000</v>
      </c>
      <c r="F30" s="21">
        <v>811.81</v>
      </c>
      <c r="G30" s="16">
        <f t="shared" si="0"/>
        <v>81.18</v>
      </c>
    </row>
    <row r="31" spans="1:7" ht="12.75">
      <c r="A31" s="18"/>
      <c r="B31" s="25" t="s">
        <v>35</v>
      </c>
      <c r="C31" s="19"/>
      <c r="D31" s="11" t="s">
        <v>36</v>
      </c>
      <c r="E31" s="24">
        <f>E32+E33</f>
        <v>14900</v>
      </c>
      <c r="F31" s="24">
        <f>F32+F33</f>
        <v>18795.1</v>
      </c>
      <c r="G31" s="17">
        <f t="shared" si="0"/>
        <v>126.14</v>
      </c>
    </row>
    <row r="32" spans="1:7" ht="12.75">
      <c r="A32" s="18"/>
      <c r="B32" s="19"/>
      <c r="C32" s="19" t="s">
        <v>18</v>
      </c>
      <c r="D32" s="15" t="s">
        <v>19</v>
      </c>
      <c r="E32" s="21">
        <v>4900</v>
      </c>
      <c r="F32" s="21">
        <v>7953.6</v>
      </c>
      <c r="G32" s="16">
        <f t="shared" si="0"/>
        <v>162.32</v>
      </c>
    </row>
    <row r="33" spans="1:7" ht="12.75">
      <c r="A33" s="18"/>
      <c r="B33" s="19"/>
      <c r="C33" s="19" t="s">
        <v>28</v>
      </c>
      <c r="D33" s="20" t="s">
        <v>29</v>
      </c>
      <c r="E33" s="21">
        <v>10000</v>
      </c>
      <c r="F33" s="21">
        <v>10841.5</v>
      </c>
      <c r="G33" s="16">
        <f t="shared" si="0"/>
        <v>108.42</v>
      </c>
    </row>
    <row r="34" spans="1:7" ht="25.5">
      <c r="A34" s="23">
        <v>751</v>
      </c>
      <c r="B34" s="19"/>
      <c r="C34" s="19"/>
      <c r="D34" s="11" t="s">
        <v>149</v>
      </c>
      <c r="E34" s="24">
        <v>1500</v>
      </c>
      <c r="F34" s="24">
        <v>1500</v>
      </c>
      <c r="G34" s="17">
        <f t="shared" si="0"/>
        <v>100</v>
      </c>
    </row>
    <row r="35" spans="1:7" ht="25.5">
      <c r="A35" s="18"/>
      <c r="B35" s="25" t="s">
        <v>37</v>
      </c>
      <c r="C35" s="19"/>
      <c r="D35" s="11" t="s">
        <v>38</v>
      </c>
      <c r="E35" s="24">
        <v>1500</v>
      </c>
      <c r="F35" s="24">
        <v>1500</v>
      </c>
      <c r="G35" s="17">
        <f t="shared" si="0"/>
        <v>100</v>
      </c>
    </row>
    <row r="36" spans="1:7" ht="41.25" customHeight="1">
      <c r="A36" s="18"/>
      <c r="B36" s="19"/>
      <c r="C36" s="19" t="s">
        <v>13</v>
      </c>
      <c r="D36" s="15" t="s">
        <v>114</v>
      </c>
      <c r="E36" s="21">
        <v>1500</v>
      </c>
      <c r="F36" s="21">
        <v>1500</v>
      </c>
      <c r="G36" s="16">
        <f t="shared" si="0"/>
        <v>100</v>
      </c>
    </row>
    <row r="37" spans="1:7" ht="38.25">
      <c r="A37" s="23">
        <v>756</v>
      </c>
      <c r="B37" s="23"/>
      <c r="C37" s="19"/>
      <c r="D37" s="11" t="s">
        <v>150</v>
      </c>
      <c r="E37" s="24">
        <f>E38+E40+E47+E56+E62</f>
        <v>5098566</v>
      </c>
      <c r="F37" s="24">
        <f>F38+F40+F47+F56+F62</f>
        <v>5640030.61</v>
      </c>
      <c r="G37" s="17">
        <f t="shared" si="0"/>
        <v>110.62</v>
      </c>
    </row>
    <row r="38" spans="1:7" ht="12.75">
      <c r="A38" s="23"/>
      <c r="B38" s="23">
        <v>75601</v>
      </c>
      <c r="C38" s="18"/>
      <c r="D38" s="26" t="s">
        <v>41</v>
      </c>
      <c r="E38" s="24">
        <v>15500</v>
      </c>
      <c r="F38" s="24">
        <v>16202.56</v>
      </c>
      <c r="G38" s="17">
        <f t="shared" si="0"/>
        <v>104.53</v>
      </c>
    </row>
    <row r="39" spans="1:7" ht="25.5">
      <c r="A39" s="25"/>
      <c r="B39" s="27"/>
      <c r="C39" s="19" t="s">
        <v>42</v>
      </c>
      <c r="D39" s="20" t="s">
        <v>43</v>
      </c>
      <c r="E39" s="21">
        <v>15500</v>
      </c>
      <c r="F39" s="21">
        <v>16202.56</v>
      </c>
      <c r="G39" s="16">
        <f t="shared" si="0"/>
        <v>104.53</v>
      </c>
    </row>
    <row r="40" spans="1:7" ht="38.25">
      <c r="A40" s="25"/>
      <c r="B40" s="25" t="s">
        <v>44</v>
      </c>
      <c r="C40" s="19"/>
      <c r="D40" s="26" t="s">
        <v>159</v>
      </c>
      <c r="E40" s="24">
        <f>SUM(E41:E46)</f>
        <v>1711600</v>
      </c>
      <c r="F40" s="24">
        <f>SUM(F41:F46)</f>
        <v>1804720.73</v>
      </c>
      <c r="G40" s="17">
        <f t="shared" si="0"/>
        <v>105.44</v>
      </c>
    </row>
    <row r="41" spans="1:7" ht="12.75">
      <c r="A41" s="25"/>
      <c r="B41" s="25"/>
      <c r="C41" s="19" t="s">
        <v>45</v>
      </c>
      <c r="D41" s="20" t="s">
        <v>46</v>
      </c>
      <c r="E41" s="21">
        <v>1600000</v>
      </c>
      <c r="F41" s="21">
        <v>1700699.16</v>
      </c>
      <c r="G41" s="16">
        <f t="shared" si="0"/>
        <v>106.29</v>
      </c>
    </row>
    <row r="42" spans="1:7" ht="12.75">
      <c r="A42" s="25"/>
      <c r="B42" s="25"/>
      <c r="C42" s="19" t="s">
        <v>47</v>
      </c>
      <c r="D42" s="20" t="s">
        <v>48</v>
      </c>
      <c r="E42" s="21">
        <v>40000</v>
      </c>
      <c r="F42" s="21">
        <v>44191</v>
      </c>
      <c r="G42" s="16">
        <f t="shared" si="0"/>
        <v>110.48</v>
      </c>
    </row>
    <row r="43" spans="1:7" ht="12.75">
      <c r="A43" s="25"/>
      <c r="B43" s="25"/>
      <c r="C43" s="19" t="s">
        <v>49</v>
      </c>
      <c r="D43" s="20" t="s">
        <v>50</v>
      </c>
      <c r="E43" s="21">
        <v>2600</v>
      </c>
      <c r="F43" s="21">
        <v>3822</v>
      </c>
      <c r="G43" s="16">
        <f t="shared" si="0"/>
        <v>147</v>
      </c>
    </row>
    <row r="44" spans="1:7" ht="12.75">
      <c r="A44" s="25"/>
      <c r="B44" s="25"/>
      <c r="C44" s="19" t="s">
        <v>51</v>
      </c>
      <c r="D44" s="20" t="s">
        <v>52</v>
      </c>
      <c r="E44" s="21">
        <v>59000</v>
      </c>
      <c r="F44" s="21">
        <v>54662</v>
      </c>
      <c r="G44" s="16">
        <f t="shared" si="0"/>
        <v>92.65</v>
      </c>
    </row>
    <row r="45" spans="1:7" ht="12.75">
      <c r="A45" s="25"/>
      <c r="B45" s="25"/>
      <c r="C45" s="19" t="s">
        <v>53</v>
      </c>
      <c r="D45" s="20" t="s">
        <v>54</v>
      </c>
      <c r="E45" s="21">
        <v>5000</v>
      </c>
      <c r="F45" s="21">
        <v>600</v>
      </c>
      <c r="G45" s="16">
        <f t="shared" si="0"/>
        <v>12</v>
      </c>
    </row>
    <row r="46" spans="1:7" ht="12.75">
      <c r="A46" s="25"/>
      <c r="B46" s="25"/>
      <c r="C46" s="19" t="s">
        <v>27</v>
      </c>
      <c r="D46" s="20" t="s">
        <v>55</v>
      </c>
      <c r="E46" s="21">
        <v>5000</v>
      </c>
      <c r="F46" s="21">
        <v>746.57</v>
      </c>
      <c r="G46" s="16">
        <f t="shared" si="0"/>
        <v>14.93</v>
      </c>
    </row>
    <row r="47" spans="1:7" ht="51">
      <c r="A47" s="25"/>
      <c r="B47" s="25" t="s">
        <v>56</v>
      </c>
      <c r="C47" s="19"/>
      <c r="D47" s="26" t="s">
        <v>160</v>
      </c>
      <c r="E47" s="24">
        <f>SUM(E48:E55)</f>
        <v>1023700</v>
      </c>
      <c r="F47" s="24">
        <f>SUM(F48:F55)</f>
        <v>1192774.68</v>
      </c>
      <c r="G47" s="17">
        <f t="shared" si="0"/>
        <v>116.52</v>
      </c>
    </row>
    <row r="48" spans="1:7" ht="12.75">
      <c r="A48" s="25"/>
      <c r="B48" s="25"/>
      <c r="C48" s="19" t="s">
        <v>45</v>
      </c>
      <c r="D48" s="20" t="s">
        <v>46</v>
      </c>
      <c r="E48" s="21">
        <v>402000</v>
      </c>
      <c r="F48" s="21">
        <v>468217.25</v>
      </c>
      <c r="G48" s="16">
        <f t="shared" si="0"/>
        <v>116.47</v>
      </c>
    </row>
    <row r="49" spans="1:7" ht="12.75">
      <c r="A49" s="25"/>
      <c r="B49" s="25"/>
      <c r="C49" s="19" t="s">
        <v>47</v>
      </c>
      <c r="D49" s="20" t="s">
        <v>48</v>
      </c>
      <c r="E49" s="21">
        <v>400000</v>
      </c>
      <c r="F49" s="21">
        <v>458899.41</v>
      </c>
      <c r="G49" s="16">
        <f t="shared" si="0"/>
        <v>114.72</v>
      </c>
    </row>
    <row r="50" spans="1:7" ht="12.75">
      <c r="A50" s="25"/>
      <c r="B50" s="25"/>
      <c r="C50" s="19" t="s">
        <v>49</v>
      </c>
      <c r="D50" s="20" t="s">
        <v>50</v>
      </c>
      <c r="E50" s="21">
        <v>3700</v>
      </c>
      <c r="F50" s="21">
        <v>5112</v>
      </c>
      <c r="G50" s="16">
        <f t="shared" si="0"/>
        <v>138.16</v>
      </c>
    </row>
    <row r="51" spans="1:7" ht="12.75">
      <c r="A51" s="25"/>
      <c r="B51" s="25"/>
      <c r="C51" s="19" t="s">
        <v>51</v>
      </c>
      <c r="D51" s="20" t="s">
        <v>52</v>
      </c>
      <c r="E51" s="21">
        <v>80000</v>
      </c>
      <c r="F51" s="21">
        <v>87796.3</v>
      </c>
      <c r="G51" s="16">
        <f t="shared" si="0"/>
        <v>109.75</v>
      </c>
    </row>
    <row r="52" spans="1:7" ht="12.75">
      <c r="A52" s="25"/>
      <c r="B52" s="25"/>
      <c r="C52" s="19" t="s">
        <v>57</v>
      </c>
      <c r="D52" s="20" t="s">
        <v>58</v>
      </c>
      <c r="E52" s="21">
        <v>3000</v>
      </c>
      <c r="F52" s="21">
        <v>3035</v>
      </c>
      <c r="G52" s="16">
        <f t="shared" si="0"/>
        <v>101.17</v>
      </c>
    </row>
    <row r="53" spans="1:7" ht="12.75">
      <c r="A53" s="25"/>
      <c r="B53" s="25"/>
      <c r="C53" s="19" t="s">
        <v>59</v>
      </c>
      <c r="D53" s="20" t="s">
        <v>60</v>
      </c>
      <c r="E53" s="28">
        <v>25000</v>
      </c>
      <c r="F53" s="28">
        <v>23881</v>
      </c>
      <c r="G53" s="16">
        <f t="shared" si="0"/>
        <v>95.52</v>
      </c>
    </row>
    <row r="54" spans="1:7" ht="13.5" customHeight="1">
      <c r="A54" s="29"/>
      <c r="B54" s="30"/>
      <c r="C54" s="31" t="s">
        <v>53</v>
      </c>
      <c r="D54" s="20" t="s">
        <v>54</v>
      </c>
      <c r="E54" s="28">
        <v>105000</v>
      </c>
      <c r="F54" s="28">
        <v>142158.61</v>
      </c>
      <c r="G54" s="16">
        <f t="shared" si="0"/>
        <v>135.39</v>
      </c>
    </row>
    <row r="55" spans="1:7" ht="14.25" customHeight="1">
      <c r="A55" s="29"/>
      <c r="B55" s="30"/>
      <c r="C55" s="31" t="s">
        <v>27</v>
      </c>
      <c r="D55" s="20" t="s">
        <v>55</v>
      </c>
      <c r="E55" s="28">
        <v>5000</v>
      </c>
      <c r="F55" s="28">
        <v>3675.11</v>
      </c>
      <c r="G55" s="16">
        <f t="shared" si="0"/>
        <v>73.5</v>
      </c>
    </row>
    <row r="56" spans="1:7" ht="25.5" customHeight="1">
      <c r="A56" s="29"/>
      <c r="B56" s="29">
        <v>75618</v>
      </c>
      <c r="C56" s="32"/>
      <c r="D56" s="33" t="s">
        <v>61</v>
      </c>
      <c r="E56" s="34">
        <f>SUM(E57:E61)</f>
        <v>156240</v>
      </c>
      <c r="F56" s="34">
        <f>SUM(F57:F61)</f>
        <v>188608.18</v>
      </c>
      <c r="G56" s="17">
        <f t="shared" si="0"/>
        <v>120.72</v>
      </c>
    </row>
    <row r="57" spans="1:7" ht="14.25" customHeight="1">
      <c r="A57" s="29"/>
      <c r="B57" s="30"/>
      <c r="C57" s="31" t="s">
        <v>62</v>
      </c>
      <c r="D57" s="35" t="s">
        <v>63</v>
      </c>
      <c r="E57" s="28">
        <v>61000</v>
      </c>
      <c r="F57" s="28">
        <v>55931</v>
      </c>
      <c r="G57" s="16">
        <f t="shared" si="0"/>
        <v>91.69</v>
      </c>
    </row>
    <row r="58" spans="1:7" ht="14.25" customHeight="1">
      <c r="A58" s="29"/>
      <c r="B58" s="30"/>
      <c r="C58" s="37" t="s">
        <v>132</v>
      </c>
      <c r="D58" s="47" t="s">
        <v>133</v>
      </c>
      <c r="E58" s="28">
        <v>0</v>
      </c>
      <c r="F58" s="28">
        <v>887</v>
      </c>
      <c r="G58" s="16">
        <v>0</v>
      </c>
    </row>
    <row r="59" spans="1:7" ht="22.5" customHeight="1">
      <c r="A59" s="29"/>
      <c r="B59" s="30"/>
      <c r="C59" s="31" t="s">
        <v>64</v>
      </c>
      <c r="D59" s="20" t="s">
        <v>65</v>
      </c>
      <c r="E59" s="28">
        <v>94000</v>
      </c>
      <c r="F59" s="28">
        <v>130327.47</v>
      </c>
      <c r="G59" s="16">
        <f t="shared" si="0"/>
        <v>138.65</v>
      </c>
    </row>
    <row r="60" spans="1:7" ht="25.5">
      <c r="A60" s="29"/>
      <c r="B60" s="30"/>
      <c r="C60" s="37" t="s">
        <v>116</v>
      </c>
      <c r="D60" s="41" t="s">
        <v>117</v>
      </c>
      <c r="E60" s="28">
        <v>940</v>
      </c>
      <c r="F60" s="28">
        <v>1133.31</v>
      </c>
      <c r="G60" s="16">
        <f t="shared" si="0"/>
        <v>120.56</v>
      </c>
    </row>
    <row r="61" spans="1:7" ht="51">
      <c r="A61" s="29"/>
      <c r="B61" s="30"/>
      <c r="C61" s="37" t="s">
        <v>23</v>
      </c>
      <c r="D61" s="20" t="s">
        <v>87</v>
      </c>
      <c r="E61" s="28">
        <v>300</v>
      </c>
      <c r="F61" s="28">
        <v>329.4</v>
      </c>
      <c r="G61" s="16">
        <f t="shared" si="0"/>
        <v>109.8</v>
      </c>
    </row>
    <row r="62" spans="1:7" ht="25.5">
      <c r="A62" s="29"/>
      <c r="B62" s="30" t="s">
        <v>66</v>
      </c>
      <c r="C62" s="31"/>
      <c r="D62" s="26" t="s">
        <v>67</v>
      </c>
      <c r="E62" s="34">
        <f>E63+E64</f>
        <v>2191526</v>
      </c>
      <c r="F62" s="34">
        <f>F63+F64</f>
        <v>2437724.46</v>
      </c>
      <c r="G62" s="17">
        <f t="shared" si="0"/>
        <v>111.23</v>
      </c>
    </row>
    <row r="63" spans="1:7" ht="15" customHeight="1">
      <c r="A63" s="29"/>
      <c r="B63" s="30"/>
      <c r="C63" s="31" t="s">
        <v>68</v>
      </c>
      <c r="D63" s="20" t="s">
        <v>69</v>
      </c>
      <c r="E63" s="28">
        <v>1851526</v>
      </c>
      <c r="F63" s="28">
        <v>2053566</v>
      </c>
      <c r="G63" s="16">
        <f t="shared" si="0"/>
        <v>110.91</v>
      </c>
    </row>
    <row r="64" spans="1:7" ht="15" customHeight="1">
      <c r="A64" s="29"/>
      <c r="B64" s="30"/>
      <c r="C64" s="31" t="s">
        <v>70</v>
      </c>
      <c r="D64" s="20" t="s">
        <v>71</v>
      </c>
      <c r="E64" s="28">
        <v>340000</v>
      </c>
      <c r="F64" s="28">
        <v>384158.46</v>
      </c>
      <c r="G64" s="16">
        <f t="shared" si="0"/>
        <v>112.99</v>
      </c>
    </row>
    <row r="65" spans="1:7" ht="15.75" customHeight="1">
      <c r="A65" s="29">
        <v>758</v>
      </c>
      <c r="B65" s="30"/>
      <c r="C65" s="31"/>
      <c r="D65" s="11" t="s">
        <v>72</v>
      </c>
      <c r="E65" s="34">
        <f>E66+E68+E70+E72</f>
        <v>11062474</v>
      </c>
      <c r="F65" s="34">
        <f>F66+F68+F70+F72</f>
        <v>11110515.22</v>
      </c>
      <c r="G65" s="17">
        <f t="shared" si="0"/>
        <v>100.43</v>
      </c>
    </row>
    <row r="66" spans="1:7" ht="25.5">
      <c r="A66" s="29"/>
      <c r="B66" s="30" t="s">
        <v>73</v>
      </c>
      <c r="C66" s="31"/>
      <c r="D66" s="26" t="s">
        <v>74</v>
      </c>
      <c r="E66" s="34">
        <v>7338756</v>
      </c>
      <c r="F66" s="34">
        <v>7338756</v>
      </c>
      <c r="G66" s="17">
        <f t="shared" si="0"/>
        <v>100</v>
      </c>
    </row>
    <row r="67" spans="1:7" ht="13.5" customHeight="1">
      <c r="A67" s="29"/>
      <c r="B67" s="30"/>
      <c r="C67" s="31" t="s">
        <v>75</v>
      </c>
      <c r="D67" s="20" t="s">
        <v>76</v>
      </c>
      <c r="E67" s="28">
        <v>7338756</v>
      </c>
      <c r="F67" s="28">
        <v>7338756</v>
      </c>
      <c r="G67" s="16">
        <f t="shared" si="0"/>
        <v>100</v>
      </c>
    </row>
    <row r="68" spans="1:7" ht="14.25" customHeight="1">
      <c r="A68" s="29"/>
      <c r="B68" s="30" t="s">
        <v>77</v>
      </c>
      <c r="C68" s="31"/>
      <c r="D68" s="26" t="s">
        <v>78</v>
      </c>
      <c r="E68" s="34">
        <v>3160704</v>
      </c>
      <c r="F68" s="34">
        <v>3160704</v>
      </c>
      <c r="G68" s="17">
        <f t="shared" si="0"/>
        <v>100</v>
      </c>
    </row>
    <row r="69" spans="1:7" ht="14.25" customHeight="1">
      <c r="A69" s="29"/>
      <c r="B69" s="30"/>
      <c r="C69" s="31" t="s">
        <v>75</v>
      </c>
      <c r="D69" s="20" t="s">
        <v>76</v>
      </c>
      <c r="E69" s="28">
        <v>3160704</v>
      </c>
      <c r="F69" s="28">
        <v>3160704</v>
      </c>
      <c r="G69" s="16">
        <f aca="true" t="shared" si="1" ref="G69:G126">F69/E69%</f>
        <v>100</v>
      </c>
    </row>
    <row r="70" spans="1:7" ht="12.75">
      <c r="A70" s="29"/>
      <c r="B70" s="30" t="s">
        <v>79</v>
      </c>
      <c r="C70" s="31"/>
      <c r="D70" s="26" t="s">
        <v>80</v>
      </c>
      <c r="E70" s="34">
        <v>190000</v>
      </c>
      <c r="F70" s="34">
        <v>238041.22</v>
      </c>
      <c r="G70" s="17">
        <f t="shared" si="1"/>
        <v>125.28</v>
      </c>
    </row>
    <row r="71" spans="1:7" ht="16.5" customHeight="1">
      <c r="A71" s="29"/>
      <c r="B71" s="30"/>
      <c r="C71" s="31" t="s">
        <v>81</v>
      </c>
      <c r="D71" s="20" t="s">
        <v>82</v>
      </c>
      <c r="E71" s="28">
        <v>190000</v>
      </c>
      <c r="F71" s="28">
        <v>238041.22</v>
      </c>
      <c r="G71" s="16">
        <f t="shared" si="1"/>
        <v>125.28</v>
      </c>
    </row>
    <row r="72" spans="1:7" ht="15.75" customHeight="1">
      <c r="A72" s="29"/>
      <c r="B72" s="30" t="s">
        <v>83</v>
      </c>
      <c r="C72" s="31"/>
      <c r="D72" s="26" t="s">
        <v>84</v>
      </c>
      <c r="E72" s="34">
        <v>373014</v>
      </c>
      <c r="F72" s="34">
        <v>373014</v>
      </c>
      <c r="G72" s="17">
        <f t="shared" si="1"/>
        <v>100</v>
      </c>
    </row>
    <row r="73" spans="1:7" ht="15.75" customHeight="1">
      <c r="A73" s="29"/>
      <c r="B73" s="30"/>
      <c r="C73" s="31" t="s">
        <v>75</v>
      </c>
      <c r="D73" s="20" t="s">
        <v>76</v>
      </c>
      <c r="E73" s="28">
        <v>373014</v>
      </c>
      <c r="F73" s="28">
        <v>373014</v>
      </c>
      <c r="G73" s="16">
        <f t="shared" si="1"/>
        <v>100</v>
      </c>
    </row>
    <row r="74" spans="1:7" ht="14.25" customHeight="1">
      <c r="A74" s="29">
        <v>801</v>
      </c>
      <c r="B74" s="30"/>
      <c r="C74" s="31"/>
      <c r="D74" s="11" t="s">
        <v>85</v>
      </c>
      <c r="E74" s="34">
        <f>E75+E80+E85+E88+E90</f>
        <v>149433</v>
      </c>
      <c r="F74" s="34">
        <f>F75+F80+F85+F88+F90</f>
        <v>143002.27</v>
      </c>
      <c r="G74" s="17">
        <f t="shared" si="1"/>
        <v>95.7</v>
      </c>
    </row>
    <row r="75" spans="1:7" ht="12.75">
      <c r="A75" s="29"/>
      <c r="B75" s="30" t="s">
        <v>86</v>
      </c>
      <c r="C75" s="31"/>
      <c r="D75" s="36" t="s">
        <v>118</v>
      </c>
      <c r="E75" s="34">
        <f>SUM(E76:E79)</f>
        <v>25778</v>
      </c>
      <c r="F75" s="34">
        <f>SUM(F76:F79)</f>
        <v>18517.01</v>
      </c>
      <c r="G75" s="17">
        <f t="shared" si="1"/>
        <v>71.83</v>
      </c>
    </row>
    <row r="76" spans="1:7" ht="48" customHeight="1">
      <c r="A76" s="29"/>
      <c r="B76" s="30"/>
      <c r="C76" s="31" t="s">
        <v>23</v>
      </c>
      <c r="D76" s="20" t="s">
        <v>87</v>
      </c>
      <c r="E76" s="28">
        <v>1020</v>
      </c>
      <c r="F76" s="28">
        <v>1930</v>
      </c>
      <c r="G76" s="16">
        <f t="shared" si="1"/>
        <v>189.22</v>
      </c>
    </row>
    <row r="77" spans="1:7" ht="13.5" customHeight="1">
      <c r="A77" s="29"/>
      <c r="B77" s="30"/>
      <c r="C77" s="31" t="s">
        <v>11</v>
      </c>
      <c r="D77" s="41" t="s">
        <v>12</v>
      </c>
      <c r="E77" s="28">
        <v>7000</v>
      </c>
      <c r="F77" s="28">
        <v>5577.03</v>
      </c>
      <c r="G77" s="16">
        <f t="shared" si="1"/>
        <v>79.67</v>
      </c>
    </row>
    <row r="78" spans="1:7" ht="13.5" customHeight="1">
      <c r="A78" s="29"/>
      <c r="B78" s="30"/>
      <c r="C78" s="37" t="s">
        <v>28</v>
      </c>
      <c r="D78" s="41" t="s">
        <v>119</v>
      </c>
      <c r="E78" s="28">
        <v>4598</v>
      </c>
      <c r="F78" s="28">
        <v>5097.5</v>
      </c>
      <c r="G78" s="16">
        <f t="shared" si="1"/>
        <v>110.86</v>
      </c>
    </row>
    <row r="79" spans="1:7" ht="25.5">
      <c r="A79" s="29"/>
      <c r="B79" s="30"/>
      <c r="C79" s="31" t="s">
        <v>39</v>
      </c>
      <c r="D79" s="41" t="s">
        <v>115</v>
      </c>
      <c r="E79" s="28">
        <v>13160</v>
      </c>
      <c r="F79" s="42">
        <v>5912.48</v>
      </c>
      <c r="G79" s="16">
        <f t="shared" si="1"/>
        <v>44.93</v>
      </c>
    </row>
    <row r="80" spans="1:7" ht="12.75">
      <c r="A80" s="29"/>
      <c r="B80" s="30" t="s">
        <v>88</v>
      </c>
      <c r="C80" s="31"/>
      <c r="D80" s="36" t="s">
        <v>89</v>
      </c>
      <c r="E80" s="34">
        <f>SUM(E81:E84)</f>
        <v>68081</v>
      </c>
      <c r="F80" s="34">
        <f>SUM(F81:F84)</f>
        <v>78774.42</v>
      </c>
      <c r="G80" s="17">
        <f t="shared" si="1"/>
        <v>115.71</v>
      </c>
    </row>
    <row r="81" spans="1:7" ht="51">
      <c r="A81" s="29"/>
      <c r="B81" s="30"/>
      <c r="C81" s="31" t="s">
        <v>23</v>
      </c>
      <c r="D81" s="20" t="s">
        <v>87</v>
      </c>
      <c r="E81" s="28">
        <v>8260</v>
      </c>
      <c r="F81" s="28">
        <v>8260.2</v>
      </c>
      <c r="G81" s="16">
        <f t="shared" si="1"/>
        <v>100</v>
      </c>
    </row>
    <row r="82" spans="1:7" ht="15" customHeight="1">
      <c r="A82" s="29"/>
      <c r="B82" s="30"/>
      <c r="C82" s="31" t="s">
        <v>11</v>
      </c>
      <c r="D82" s="41" t="s">
        <v>12</v>
      </c>
      <c r="E82" s="28">
        <v>53000</v>
      </c>
      <c r="F82" s="28">
        <v>63413.67</v>
      </c>
      <c r="G82" s="16">
        <f t="shared" si="1"/>
        <v>119.65</v>
      </c>
    </row>
    <row r="83" spans="1:7" ht="12.75" customHeight="1">
      <c r="A83" s="29"/>
      <c r="B83" s="30"/>
      <c r="C83" s="37" t="s">
        <v>28</v>
      </c>
      <c r="D83" s="41" t="s">
        <v>119</v>
      </c>
      <c r="E83" s="28">
        <v>6321</v>
      </c>
      <c r="F83" s="28">
        <v>6600.55</v>
      </c>
      <c r="G83" s="16">
        <f t="shared" si="1"/>
        <v>104.42</v>
      </c>
    </row>
    <row r="84" spans="1:7" ht="25.5">
      <c r="A84" s="29"/>
      <c r="B84" s="29"/>
      <c r="C84" s="32">
        <v>2440</v>
      </c>
      <c r="D84" s="20" t="s">
        <v>90</v>
      </c>
      <c r="E84" s="28">
        <v>500</v>
      </c>
      <c r="F84" s="28">
        <v>500</v>
      </c>
      <c r="G84" s="16">
        <f t="shared" si="1"/>
        <v>100</v>
      </c>
    </row>
    <row r="85" spans="1:7" ht="12.75">
      <c r="A85" s="30"/>
      <c r="B85" s="30">
        <v>80110</v>
      </c>
      <c r="C85" s="37"/>
      <c r="D85" s="36" t="s">
        <v>91</v>
      </c>
      <c r="E85" s="34">
        <f>E86+E87</f>
        <v>13280</v>
      </c>
      <c r="F85" s="34">
        <f>F86+F87</f>
        <v>8655</v>
      </c>
      <c r="G85" s="17">
        <f t="shared" si="1"/>
        <v>65.17</v>
      </c>
    </row>
    <row r="86" spans="1:7" ht="51">
      <c r="A86" s="30"/>
      <c r="B86" s="30"/>
      <c r="C86" s="37" t="s">
        <v>23</v>
      </c>
      <c r="D86" s="20" t="s">
        <v>87</v>
      </c>
      <c r="E86" s="28">
        <v>10250</v>
      </c>
      <c r="F86" s="28">
        <v>5625</v>
      </c>
      <c r="G86" s="16">
        <f t="shared" si="1"/>
        <v>54.88</v>
      </c>
    </row>
    <row r="87" spans="1:7" ht="14.25" customHeight="1">
      <c r="A87" s="30"/>
      <c r="B87" s="30"/>
      <c r="C87" s="37" t="s">
        <v>28</v>
      </c>
      <c r="D87" s="41" t="s">
        <v>119</v>
      </c>
      <c r="E87" s="28">
        <v>3030</v>
      </c>
      <c r="F87" s="28">
        <v>3030</v>
      </c>
      <c r="G87" s="16">
        <f t="shared" si="1"/>
        <v>100</v>
      </c>
    </row>
    <row r="88" spans="1:7" ht="26.25" customHeight="1">
      <c r="A88" s="30"/>
      <c r="B88" s="30" t="s">
        <v>134</v>
      </c>
      <c r="C88" s="37"/>
      <c r="D88" s="26" t="s">
        <v>151</v>
      </c>
      <c r="E88" s="34">
        <v>360</v>
      </c>
      <c r="F88" s="34">
        <v>359.84</v>
      </c>
      <c r="G88" s="17">
        <f t="shared" si="1"/>
        <v>99.96</v>
      </c>
    </row>
    <row r="89" spans="1:7" ht="14.25" customHeight="1">
      <c r="A89" s="30"/>
      <c r="B89" s="30"/>
      <c r="C89" s="37" t="s">
        <v>28</v>
      </c>
      <c r="D89" s="41" t="s">
        <v>119</v>
      </c>
      <c r="E89" s="28">
        <v>360</v>
      </c>
      <c r="F89" s="28">
        <v>359.84</v>
      </c>
      <c r="G89" s="16">
        <f t="shared" si="1"/>
        <v>99.96</v>
      </c>
    </row>
    <row r="90" spans="1:7" ht="12.75">
      <c r="A90" s="30"/>
      <c r="B90" s="30" t="s">
        <v>92</v>
      </c>
      <c r="C90" s="37"/>
      <c r="D90" s="36" t="s">
        <v>10</v>
      </c>
      <c r="E90" s="34">
        <v>41934</v>
      </c>
      <c r="F90" s="34">
        <v>36696</v>
      </c>
      <c r="G90" s="17">
        <f t="shared" si="1"/>
        <v>87.51</v>
      </c>
    </row>
    <row r="91" spans="1:7" ht="25.5">
      <c r="A91" s="30"/>
      <c r="B91" s="30"/>
      <c r="C91" s="37" t="s">
        <v>39</v>
      </c>
      <c r="D91" s="20" t="s">
        <v>40</v>
      </c>
      <c r="E91" s="28">
        <v>41934</v>
      </c>
      <c r="F91" s="28">
        <v>36696</v>
      </c>
      <c r="G91" s="16">
        <f t="shared" si="1"/>
        <v>87.51</v>
      </c>
    </row>
    <row r="92" spans="1:7" ht="12.75">
      <c r="A92" s="30" t="s">
        <v>93</v>
      </c>
      <c r="B92" s="30"/>
      <c r="C92" s="37"/>
      <c r="D92" s="26" t="s">
        <v>94</v>
      </c>
      <c r="E92" s="34">
        <f>E93+E96+E98+E102+E105+E107</f>
        <v>7848597</v>
      </c>
      <c r="F92" s="34">
        <f>F93+F96+F98+F102+F105+F107</f>
        <v>7768256.61</v>
      </c>
      <c r="G92" s="17">
        <f t="shared" si="1"/>
        <v>98.98</v>
      </c>
    </row>
    <row r="93" spans="1:7" ht="38.25">
      <c r="A93" s="30"/>
      <c r="B93" s="30" t="s">
        <v>95</v>
      </c>
      <c r="C93" s="37"/>
      <c r="D93" s="26" t="s">
        <v>152</v>
      </c>
      <c r="E93" s="34">
        <f>E94+E95</f>
        <v>6266167</v>
      </c>
      <c r="F93" s="34">
        <f>F94+F95</f>
        <v>6247563.86</v>
      </c>
      <c r="G93" s="17">
        <f t="shared" si="1"/>
        <v>99.7</v>
      </c>
    </row>
    <row r="94" spans="1:7" ht="38.25">
      <c r="A94" s="30"/>
      <c r="B94" s="30"/>
      <c r="C94" s="37" t="s">
        <v>13</v>
      </c>
      <c r="D94" s="41" t="s">
        <v>120</v>
      </c>
      <c r="E94" s="28">
        <v>6266167</v>
      </c>
      <c r="F94" s="28">
        <v>6243802.98</v>
      </c>
      <c r="G94" s="16">
        <f t="shared" si="1"/>
        <v>99.64</v>
      </c>
    </row>
    <row r="95" spans="1:7" ht="27.75" customHeight="1">
      <c r="A95" s="30"/>
      <c r="B95" s="30"/>
      <c r="C95" s="37" t="s">
        <v>33</v>
      </c>
      <c r="D95" s="41" t="s">
        <v>34</v>
      </c>
      <c r="E95" s="28">
        <v>0</v>
      </c>
      <c r="F95" s="28">
        <v>3760.88</v>
      </c>
      <c r="G95" s="16">
        <v>0</v>
      </c>
    </row>
    <row r="96" spans="1:7" ht="51">
      <c r="A96" s="30"/>
      <c r="B96" s="30" t="s">
        <v>96</v>
      </c>
      <c r="C96" s="37"/>
      <c r="D96" s="26" t="s">
        <v>153</v>
      </c>
      <c r="E96" s="34">
        <v>49100</v>
      </c>
      <c r="F96" s="34">
        <v>49100</v>
      </c>
      <c r="G96" s="17">
        <f t="shared" si="1"/>
        <v>100</v>
      </c>
    </row>
    <row r="97" spans="1:7" ht="38.25">
      <c r="A97" s="30"/>
      <c r="B97" s="30"/>
      <c r="C97" s="37" t="s">
        <v>13</v>
      </c>
      <c r="D97" s="41" t="s">
        <v>120</v>
      </c>
      <c r="E97" s="28">
        <v>49100</v>
      </c>
      <c r="F97" s="28">
        <v>49100</v>
      </c>
      <c r="G97" s="16">
        <f t="shared" si="1"/>
        <v>100</v>
      </c>
    </row>
    <row r="98" spans="1:7" ht="25.5">
      <c r="A98" s="25"/>
      <c r="B98" s="25" t="s">
        <v>97</v>
      </c>
      <c r="C98" s="19"/>
      <c r="D98" s="26" t="s">
        <v>98</v>
      </c>
      <c r="E98" s="34">
        <f>E99+E100+E101</f>
        <v>1171530</v>
      </c>
      <c r="F98" s="34">
        <f>F99+F100+F101</f>
        <v>1142488.61</v>
      </c>
      <c r="G98" s="17">
        <f t="shared" si="1"/>
        <v>97.52</v>
      </c>
    </row>
    <row r="99" spans="1:7" ht="12.75">
      <c r="A99" s="25"/>
      <c r="B99" s="25"/>
      <c r="C99" s="19" t="s">
        <v>28</v>
      </c>
      <c r="D99" s="20" t="s">
        <v>29</v>
      </c>
      <c r="E99" s="28">
        <v>500</v>
      </c>
      <c r="F99" s="28">
        <v>534</v>
      </c>
      <c r="G99" s="16">
        <f t="shared" si="1"/>
        <v>106.8</v>
      </c>
    </row>
    <row r="100" spans="1:7" ht="38.25">
      <c r="A100" s="25"/>
      <c r="B100" s="25"/>
      <c r="C100" s="19" t="s">
        <v>13</v>
      </c>
      <c r="D100" s="41" t="s">
        <v>120</v>
      </c>
      <c r="E100" s="28">
        <v>956030</v>
      </c>
      <c r="F100" s="28">
        <v>926971.35</v>
      </c>
      <c r="G100" s="16">
        <f t="shared" si="1"/>
        <v>96.96</v>
      </c>
    </row>
    <row r="101" spans="1:7" ht="25.5">
      <c r="A101" s="25"/>
      <c r="B101" s="25"/>
      <c r="C101" s="19" t="s">
        <v>39</v>
      </c>
      <c r="D101" s="41" t="s">
        <v>115</v>
      </c>
      <c r="E101" s="28">
        <v>215000</v>
      </c>
      <c r="F101" s="28">
        <v>214983.26</v>
      </c>
      <c r="G101" s="16">
        <f t="shared" si="1"/>
        <v>99.99</v>
      </c>
    </row>
    <row r="102" spans="1:7" ht="12.75">
      <c r="A102" s="25"/>
      <c r="B102" s="25" t="s">
        <v>99</v>
      </c>
      <c r="C102" s="19"/>
      <c r="D102" s="26" t="s">
        <v>100</v>
      </c>
      <c r="E102" s="34">
        <f>E103+E104</f>
        <v>196000</v>
      </c>
      <c r="F102" s="34">
        <f>F103+F104</f>
        <v>196324</v>
      </c>
      <c r="G102" s="17">
        <f t="shared" si="1"/>
        <v>100.17</v>
      </c>
    </row>
    <row r="103" spans="1:7" ht="12.75">
      <c r="A103" s="25"/>
      <c r="B103" s="25"/>
      <c r="C103" s="19" t="s">
        <v>28</v>
      </c>
      <c r="D103" s="41" t="s">
        <v>119</v>
      </c>
      <c r="E103" s="42">
        <v>0</v>
      </c>
      <c r="F103" s="42">
        <v>324</v>
      </c>
      <c r="G103" s="16">
        <v>0</v>
      </c>
    </row>
    <row r="104" spans="1:7" ht="25.5">
      <c r="A104" s="25"/>
      <c r="B104" s="25"/>
      <c r="C104" s="19" t="s">
        <v>39</v>
      </c>
      <c r="D104" s="41" t="s">
        <v>115</v>
      </c>
      <c r="E104" s="28">
        <v>196000</v>
      </c>
      <c r="F104" s="28">
        <v>196000</v>
      </c>
      <c r="G104" s="16">
        <f t="shared" si="1"/>
        <v>100</v>
      </c>
    </row>
    <row r="105" spans="1:7" ht="25.5">
      <c r="A105" s="25"/>
      <c r="B105" s="25" t="s">
        <v>101</v>
      </c>
      <c r="C105" s="19"/>
      <c r="D105" s="36" t="s">
        <v>154</v>
      </c>
      <c r="E105" s="34">
        <v>800</v>
      </c>
      <c r="F105" s="34">
        <v>1280.14</v>
      </c>
      <c r="G105" s="17">
        <f t="shared" si="1"/>
        <v>160.02</v>
      </c>
    </row>
    <row r="106" spans="1:7" ht="12.75">
      <c r="A106" s="25"/>
      <c r="B106" s="25"/>
      <c r="C106" s="19" t="s">
        <v>28</v>
      </c>
      <c r="D106" s="20" t="s">
        <v>29</v>
      </c>
      <c r="E106" s="28">
        <v>800</v>
      </c>
      <c r="F106" s="28">
        <v>1280.14</v>
      </c>
      <c r="G106" s="16">
        <f t="shared" si="1"/>
        <v>160.02</v>
      </c>
    </row>
    <row r="107" spans="1:7" ht="15">
      <c r="A107" s="25"/>
      <c r="B107" s="25" t="s">
        <v>102</v>
      </c>
      <c r="C107" s="19"/>
      <c r="D107" s="38" t="s">
        <v>103</v>
      </c>
      <c r="E107" s="34">
        <v>165000</v>
      </c>
      <c r="F107" s="34">
        <v>131500</v>
      </c>
      <c r="G107" s="17">
        <f t="shared" si="1"/>
        <v>79.7</v>
      </c>
    </row>
    <row r="108" spans="1:7" ht="25.5">
      <c r="A108" s="25"/>
      <c r="B108" s="25"/>
      <c r="C108" s="19" t="s">
        <v>39</v>
      </c>
      <c r="D108" s="41" t="s">
        <v>121</v>
      </c>
      <c r="E108" s="28">
        <v>165000</v>
      </c>
      <c r="F108" s="28">
        <v>131500</v>
      </c>
      <c r="G108" s="16">
        <f t="shared" si="1"/>
        <v>79.7</v>
      </c>
    </row>
    <row r="109" spans="1:7" ht="15" customHeight="1">
      <c r="A109" s="25" t="s">
        <v>135</v>
      </c>
      <c r="B109" s="25"/>
      <c r="C109" s="19"/>
      <c r="D109" s="26" t="s">
        <v>139</v>
      </c>
      <c r="E109" s="34">
        <v>107916</v>
      </c>
      <c r="F109" s="34">
        <v>107753.44</v>
      </c>
      <c r="G109" s="17">
        <f t="shared" si="1"/>
        <v>99.85</v>
      </c>
    </row>
    <row r="110" spans="1:7" ht="12.75">
      <c r="A110" s="25"/>
      <c r="B110" s="25" t="s">
        <v>136</v>
      </c>
      <c r="C110" s="19"/>
      <c r="D110" s="26" t="s">
        <v>10</v>
      </c>
      <c r="E110" s="34">
        <f>E111+E112</f>
        <v>107916</v>
      </c>
      <c r="F110" s="34">
        <f>F111+F112</f>
        <v>107753.44</v>
      </c>
      <c r="G110" s="17">
        <f t="shared" si="1"/>
        <v>99.85</v>
      </c>
    </row>
    <row r="111" spans="1:7" ht="63.75">
      <c r="A111" s="25"/>
      <c r="B111" s="25"/>
      <c r="C111" s="19" t="s">
        <v>137</v>
      </c>
      <c r="D111" s="41" t="s">
        <v>140</v>
      </c>
      <c r="E111" s="28">
        <v>102490</v>
      </c>
      <c r="F111" s="28">
        <v>102335.68</v>
      </c>
      <c r="G111" s="16">
        <f t="shared" si="1"/>
        <v>99.85</v>
      </c>
    </row>
    <row r="112" spans="1:7" ht="76.5">
      <c r="A112" s="25"/>
      <c r="B112" s="25"/>
      <c r="C112" s="19" t="s">
        <v>138</v>
      </c>
      <c r="D112" s="41" t="s">
        <v>141</v>
      </c>
      <c r="E112" s="28">
        <v>5426</v>
      </c>
      <c r="F112" s="28">
        <v>5417.76</v>
      </c>
      <c r="G112" s="16">
        <f t="shared" si="1"/>
        <v>99.85</v>
      </c>
    </row>
    <row r="113" spans="1:7" ht="12.75">
      <c r="A113" s="25" t="s">
        <v>104</v>
      </c>
      <c r="B113" s="25"/>
      <c r="C113" s="19"/>
      <c r="D113" s="39" t="s">
        <v>105</v>
      </c>
      <c r="E113" s="34">
        <v>384437</v>
      </c>
      <c r="F113" s="34">
        <v>357394.49</v>
      </c>
      <c r="G113" s="17">
        <f t="shared" si="1"/>
        <v>92.97</v>
      </c>
    </row>
    <row r="114" spans="1:7" ht="12.75">
      <c r="A114" s="25"/>
      <c r="B114" s="25" t="s">
        <v>106</v>
      </c>
      <c r="C114" s="19"/>
      <c r="D114" s="36" t="s">
        <v>107</v>
      </c>
      <c r="E114" s="34">
        <v>384437</v>
      </c>
      <c r="F114" s="34">
        <v>357394.49</v>
      </c>
      <c r="G114" s="17">
        <f t="shared" si="1"/>
        <v>92.97</v>
      </c>
    </row>
    <row r="115" spans="1:7" ht="25.5">
      <c r="A115" s="25"/>
      <c r="B115" s="25"/>
      <c r="C115" s="19" t="s">
        <v>39</v>
      </c>
      <c r="D115" s="41" t="s">
        <v>115</v>
      </c>
      <c r="E115" s="28">
        <v>384437</v>
      </c>
      <c r="F115" s="28">
        <v>357394.49</v>
      </c>
      <c r="G115" s="16">
        <f t="shared" si="1"/>
        <v>92.97</v>
      </c>
    </row>
    <row r="116" spans="1:7" ht="12.75">
      <c r="A116" s="25" t="s">
        <v>108</v>
      </c>
      <c r="B116" s="25"/>
      <c r="C116" s="19"/>
      <c r="D116" s="39" t="s">
        <v>109</v>
      </c>
      <c r="E116" s="34">
        <f>E117+E119+E121</f>
        <v>31874</v>
      </c>
      <c r="F116" s="34">
        <f>F117+F119+F121</f>
        <v>31882.61</v>
      </c>
      <c r="G116" s="17">
        <f t="shared" si="1"/>
        <v>100.03</v>
      </c>
    </row>
    <row r="117" spans="1:7" ht="12.75">
      <c r="A117" s="25"/>
      <c r="B117" s="25" t="s">
        <v>123</v>
      </c>
      <c r="C117" s="19"/>
      <c r="D117" s="26" t="s">
        <v>125</v>
      </c>
      <c r="E117" s="34">
        <v>30000</v>
      </c>
      <c r="F117" s="34">
        <v>30000</v>
      </c>
      <c r="G117" s="17">
        <f t="shared" si="1"/>
        <v>100</v>
      </c>
    </row>
    <row r="118" spans="1:7" ht="25.5">
      <c r="A118" s="25"/>
      <c r="B118" s="25"/>
      <c r="C118" s="19" t="s">
        <v>122</v>
      </c>
      <c r="D118" s="20" t="s">
        <v>90</v>
      </c>
      <c r="E118" s="28">
        <v>30000</v>
      </c>
      <c r="F118" s="28">
        <v>30000</v>
      </c>
      <c r="G118" s="16">
        <f t="shared" si="1"/>
        <v>100</v>
      </c>
    </row>
    <row r="119" spans="1:7" ht="12.75">
      <c r="A119" s="25"/>
      <c r="B119" s="25" t="s">
        <v>110</v>
      </c>
      <c r="C119" s="19"/>
      <c r="D119" s="39" t="s">
        <v>155</v>
      </c>
      <c r="E119" s="34">
        <v>1250</v>
      </c>
      <c r="F119" s="34">
        <v>1258.41</v>
      </c>
      <c r="G119" s="17">
        <f t="shared" si="1"/>
        <v>100.67</v>
      </c>
    </row>
    <row r="120" spans="1:7" ht="12.75">
      <c r="A120" s="25"/>
      <c r="B120" s="25"/>
      <c r="C120" s="19" t="s">
        <v>28</v>
      </c>
      <c r="D120" s="20" t="s">
        <v>29</v>
      </c>
      <c r="E120" s="28">
        <v>1250</v>
      </c>
      <c r="F120" s="28">
        <v>1258.41</v>
      </c>
      <c r="G120" s="16">
        <f t="shared" si="1"/>
        <v>100.67</v>
      </c>
    </row>
    <row r="121" spans="1:7" ht="38.25">
      <c r="A121" s="25"/>
      <c r="B121" s="25" t="s">
        <v>124</v>
      </c>
      <c r="C121" s="19"/>
      <c r="D121" s="26" t="s">
        <v>156</v>
      </c>
      <c r="E121" s="34">
        <v>624</v>
      </c>
      <c r="F121" s="34">
        <v>624.2</v>
      </c>
      <c r="G121" s="17">
        <f t="shared" si="1"/>
        <v>100.03</v>
      </c>
    </row>
    <row r="122" spans="1:7" ht="12.75">
      <c r="A122" s="25"/>
      <c r="B122" s="25"/>
      <c r="C122" s="19" t="s">
        <v>28</v>
      </c>
      <c r="D122" s="20" t="s">
        <v>29</v>
      </c>
      <c r="E122" s="28">
        <v>624</v>
      </c>
      <c r="F122" s="28">
        <v>624.2</v>
      </c>
      <c r="G122" s="16">
        <f t="shared" si="1"/>
        <v>100.03</v>
      </c>
    </row>
    <row r="123" spans="1:7" ht="12.75">
      <c r="A123" s="25" t="s">
        <v>142</v>
      </c>
      <c r="B123" s="25"/>
      <c r="C123" s="19"/>
      <c r="D123" s="26" t="s">
        <v>145</v>
      </c>
      <c r="E123" s="34">
        <v>180000</v>
      </c>
      <c r="F123" s="34">
        <v>180000</v>
      </c>
      <c r="G123" s="17">
        <f t="shared" si="1"/>
        <v>100</v>
      </c>
    </row>
    <row r="124" spans="1:7" ht="12.75">
      <c r="A124" s="25"/>
      <c r="B124" s="25" t="s">
        <v>143</v>
      </c>
      <c r="C124" s="19"/>
      <c r="D124" s="26" t="s">
        <v>10</v>
      </c>
      <c r="E124" s="34">
        <v>180000</v>
      </c>
      <c r="F124" s="34">
        <v>180000</v>
      </c>
      <c r="G124" s="17">
        <f t="shared" si="1"/>
        <v>100</v>
      </c>
    </row>
    <row r="125" spans="1:7" ht="51">
      <c r="A125" s="25"/>
      <c r="B125" s="25"/>
      <c r="C125" s="19" t="s">
        <v>144</v>
      </c>
      <c r="D125" s="41" t="s">
        <v>157</v>
      </c>
      <c r="E125" s="28">
        <v>180000</v>
      </c>
      <c r="F125" s="28">
        <v>180000</v>
      </c>
      <c r="G125" s="16">
        <f t="shared" si="1"/>
        <v>100</v>
      </c>
    </row>
    <row r="126" spans="1:7" ht="25.5" customHeight="1">
      <c r="A126" s="43"/>
      <c r="B126" s="43" t="s">
        <v>111</v>
      </c>
      <c r="C126" s="44"/>
      <c r="D126" s="45"/>
      <c r="E126" s="46">
        <f>E8+E13+E17+E24+E27+E34+E37+E65+E74+E92+E109+E113+E116+E123</f>
        <v>25578275</v>
      </c>
      <c r="F126" s="46">
        <f>F8+F13+F17+F24+F27+F34+F37+F65+F74+F92+F109+F113+F116+F123</f>
        <v>26058782.96</v>
      </c>
      <c r="G126" s="17">
        <f t="shared" si="1"/>
        <v>101.88</v>
      </c>
    </row>
    <row r="127" spans="1:7" ht="12.75">
      <c r="A127" s="4"/>
      <c r="B127" s="4"/>
      <c r="C127" s="5"/>
      <c r="D127" s="6"/>
      <c r="E127" s="6"/>
      <c r="F127" s="6"/>
      <c r="G127" s="6"/>
    </row>
    <row r="128" spans="1:7" ht="12.75">
      <c r="A128" s="4"/>
      <c r="B128" s="4"/>
      <c r="C128" s="5"/>
      <c r="D128" s="6"/>
      <c r="E128" s="6"/>
      <c r="F128" s="6"/>
      <c r="G128" s="6"/>
    </row>
    <row r="129" spans="1:7" ht="12.75">
      <c r="A129" s="4"/>
      <c r="B129" s="4"/>
      <c r="C129" s="5"/>
      <c r="D129" s="6"/>
      <c r="E129" s="6"/>
      <c r="F129" s="6"/>
      <c r="G129" s="6"/>
    </row>
    <row r="130" spans="1:7" ht="12.75">
      <c r="A130" s="4"/>
      <c r="B130" s="4"/>
      <c r="C130" s="5"/>
      <c r="D130" s="6"/>
      <c r="E130" s="6"/>
      <c r="F130" s="6"/>
      <c r="G130" s="6"/>
    </row>
    <row r="131" spans="1:3" ht="12.75">
      <c r="A131" s="7"/>
      <c r="B131" s="7"/>
      <c r="C131" s="7"/>
    </row>
    <row r="132" spans="1:3" ht="12.75">
      <c r="A132" s="7"/>
      <c r="B132" s="7"/>
      <c r="C132" s="7"/>
    </row>
    <row r="133" spans="1:3" ht="12.75">
      <c r="A133" s="7"/>
      <c r="B133" s="7"/>
      <c r="C133" s="7"/>
    </row>
    <row r="134" spans="1:3" ht="12.75">
      <c r="A134" s="7"/>
      <c r="B134" s="7"/>
      <c r="C134" s="7"/>
    </row>
    <row r="135" spans="1:3" ht="12.75">
      <c r="A135" s="7"/>
      <c r="B135" s="7"/>
      <c r="C135" s="7"/>
    </row>
    <row r="136" spans="1:3" ht="12.75">
      <c r="A136" s="7"/>
      <c r="B136" s="7"/>
      <c r="C136" s="7"/>
    </row>
    <row r="137" spans="1:3" ht="12.75">
      <c r="A137" s="7"/>
      <c r="B137" s="7"/>
      <c r="C137" s="7"/>
    </row>
    <row r="138" spans="1:3" ht="12.75">
      <c r="A138" s="7"/>
      <c r="B138" s="7"/>
      <c r="C138" s="7"/>
    </row>
    <row r="139" spans="1:3" ht="12.75">
      <c r="A139" s="7"/>
      <c r="B139" s="7"/>
      <c r="C139" s="7"/>
    </row>
    <row r="140" spans="1:3" ht="12.75">
      <c r="A140" s="7"/>
      <c r="B140" s="7"/>
      <c r="C140" s="7"/>
    </row>
    <row r="141" spans="1:3" ht="12.75">
      <c r="A141" s="7"/>
      <c r="B141" s="7"/>
      <c r="C141" s="7"/>
    </row>
    <row r="142" spans="1:3" ht="12.75">
      <c r="A142" s="7"/>
      <c r="B142" s="7"/>
      <c r="C142" s="7"/>
    </row>
    <row r="143" spans="1:3" ht="12.75">
      <c r="A143" s="7"/>
      <c r="B143" s="7"/>
      <c r="C143" s="7"/>
    </row>
    <row r="144" spans="1:3" ht="12.75">
      <c r="A144" s="7"/>
      <c r="B144" s="7"/>
      <c r="C144" s="7"/>
    </row>
    <row r="145" spans="1:3" ht="12.75">
      <c r="A145" s="7"/>
      <c r="B145" s="7"/>
      <c r="C145" s="7"/>
    </row>
    <row r="146" spans="1:3" ht="12.75">
      <c r="A146" s="7"/>
      <c r="B146" s="7"/>
      <c r="C146" s="7"/>
    </row>
    <row r="147" spans="1:3" ht="12.75">
      <c r="A147" s="7"/>
      <c r="B147" s="7"/>
      <c r="C147" s="7"/>
    </row>
    <row r="148" spans="1:3" ht="12.75">
      <c r="A148" s="7"/>
      <c r="B148" s="7"/>
      <c r="C148" s="7"/>
    </row>
    <row r="149" spans="1:3" ht="12.75">
      <c r="A149" s="7"/>
      <c r="B149" s="7"/>
      <c r="C149" s="7"/>
    </row>
    <row r="150" spans="1:3" ht="12.75">
      <c r="A150" s="7"/>
      <c r="B150" s="7"/>
      <c r="C150" s="7"/>
    </row>
    <row r="151" spans="1:3" ht="12.75">
      <c r="A151" s="7"/>
      <c r="B151" s="7"/>
      <c r="C151" s="7"/>
    </row>
    <row r="152" spans="1:3" ht="12.75">
      <c r="A152" s="7"/>
      <c r="B152" s="7"/>
      <c r="C152" s="7"/>
    </row>
    <row r="153" spans="1:3" ht="12.75">
      <c r="A153" s="7"/>
      <c r="B153" s="7"/>
      <c r="C153" s="7"/>
    </row>
    <row r="154" spans="1:3" ht="12.75">
      <c r="A154" s="7"/>
      <c r="B154" s="7"/>
      <c r="C154" s="7"/>
    </row>
    <row r="155" spans="1:3" ht="12.75">
      <c r="A155" s="7"/>
      <c r="B155" s="7"/>
      <c r="C155" s="7"/>
    </row>
    <row r="156" spans="1:3" ht="12.75">
      <c r="A156" s="7"/>
      <c r="B156" s="7"/>
      <c r="C156" s="7"/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107" r:id="rId1"/>
  <rowBreaks count="2" manualBreakCount="2">
    <brk id="95" max="6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</cp:lastModifiedBy>
  <cp:lastPrinted>2009-03-17T15:20:55Z</cp:lastPrinted>
  <dcterms:created xsi:type="dcterms:W3CDTF">1998-12-09T13:02:10Z</dcterms:created>
  <dcterms:modified xsi:type="dcterms:W3CDTF">2009-03-17T15:21:14Z</dcterms:modified>
  <cp:category/>
  <cp:version/>
  <cp:contentType/>
  <cp:contentStatus/>
  <cp:revision>1</cp:revision>
</cp:coreProperties>
</file>